
<file path=[Content_Types].xml><?xml version="1.0" encoding="utf-8"?>
<Types xmlns="http://schemas.openxmlformats.org/package/2006/content-types"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lesdekker/Phaos Opleidingen Dropbox/Documenten/Materiaal/40 Materiaal onder constructie/Klaar voor Office/"/>
    </mc:Choice>
  </mc:AlternateContent>
  <xr:revisionPtr revIDLastSave="0" documentId="13_ncr:1_{9CCB0B64-01EF-F244-9212-9C63C5FE8BEE}" xr6:coauthVersionLast="47" xr6:coauthVersionMax="47" xr10:uidLastSave="{00000000-0000-0000-0000-000000000000}"/>
  <bookViews>
    <workbookView xWindow="30240" yWindow="600" windowWidth="38400" windowHeight="21000" activeTab="1" xr2:uid="{A8BC9CDC-E8D6-F147-88C7-BD45D82A6550}"/>
  </bookViews>
  <sheets>
    <sheet name="Instructie tool" sheetId="4" r:id="rId1"/>
    <sheet name="Begroting" sheetId="1" r:id="rId2"/>
    <sheet name="Realisati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3" l="1"/>
  <c r="F10" i="1"/>
  <c r="B4" i="3"/>
  <c r="B3" i="3"/>
  <c r="I10" i="3"/>
  <c r="A23" i="3"/>
  <c r="J21" i="1"/>
  <c r="J20" i="1"/>
  <c r="J16" i="1"/>
  <c r="J17" i="1"/>
  <c r="J15" i="1"/>
  <c r="J11" i="1"/>
  <c r="J12" i="1"/>
  <c r="J10" i="1"/>
  <c r="A26" i="3"/>
  <c r="A25" i="3"/>
  <c r="I11" i="3"/>
  <c r="K11" i="3" s="1"/>
  <c r="I12" i="3"/>
  <c r="K12" i="3" s="1"/>
  <c r="I15" i="3"/>
  <c r="K15" i="3" s="1"/>
  <c r="I16" i="3"/>
  <c r="K16" i="3" s="1"/>
  <c r="I17" i="3"/>
  <c r="K17" i="3" s="1"/>
  <c r="I20" i="3"/>
  <c r="K20" i="3" s="1"/>
  <c r="I21" i="3"/>
  <c r="K21" i="3" s="1"/>
  <c r="I22" i="3"/>
  <c r="K22" i="3" s="1"/>
  <c r="K10" i="3"/>
  <c r="L22" i="3"/>
  <c r="C10" i="3"/>
  <c r="C11" i="3"/>
  <c r="C12" i="3"/>
  <c r="C14" i="3"/>
  <c r="C15" i="3"/>
  <c r="C19" i="3"/>
  <c r="C20" i="3"/>
  <c r="C21" i="3"/>
  <c r="C9" i="3"/>
  <c r="B10" i="3"/>
  <c r="B11" i="3"/>
  <c r="B12" i="3"/>
  <c r="B14" i="3"/>
  <c r="B15" i="3"/>
  <c r="B16" i="3"/>
  <c r="B17" i="3"/>
  <c r="B19" i="3"/>
  <c r="B20" i="3"/>
  <c r="B21" i="3"/>
  <c r="B9" i="3"/>
  <c r="A10" i="3"/>
  <c r="A11" i="3"/>
  <c r="A12" i="3"/>
  <c r="A14" i="3"/>
  <c r="A15" i="3"/>
  <c r="A16" i="3"/>
  <c r="A17" i="3"/>
  <c r="A19" i="3"/>
  <c r="A20" i="3"/>
  <c r="A21" i="3"/>
  <c r="A9" i="3"/>
  <c r="F11" i="1"/>
  <c r="F12" i="1"/>
  <c r="F15" i="1"/>
  <c r="F16" i="1"/>
  <c r="F17" i="1"/>
  <c r="F20" i="1"/>
  <c r="F21" i="1"/>
  <c r="K10" i="1"/>
  <c r="F25" i="1" l="1"/>
  <c r="K27" i="1" s="1"/>
  <c r="L25" i="3" s="1"/>
  <c r="J25" i="1"/>
  <c r="K28" i="1" s="1"/>
  <c r="K17" i="1"/>
  <c r="L17" i="3" s="1"/>
  <c r="M17" i="3" s="1"/>
  <c r="K16" i="1"/>
  <c r="L16" i="3" s="1"/>
  <c r="M16" i="3" s="1"/>
  <c r="K12" i="1"/>
  <c r="L12" i="3" s="1"/>
  <c r="M12" i="3" s="1"/>
  <c r="K21" i="1"/>
  <c r="L21" i="3" s="1"/>
  <c r="M21" i="3" s="1"/>
  <c r="K11" i="1"/>
  <c r="L11" i="3" s="1"/>
  <c r="M11" i="3" s="1"/>
  <c r="K20" i="1"/>
  <c r="L20" i="3" s="1"/>
  <c r="M20" i="3" s="1"/>
  <c r="K15" i="1"/>
  <c r="M15" i="3" s="1"/>
  <c r="M22" i="3"/>
  <c r="K27" i="3"/>
  <c r="L10" i="3" l="1"/>
  <c r="M10" i="3" s="1"/>
  <c r="K25" i="1"/>
  <c r="K29" i="1" s="1"/>
  <c r="L26" i="3"/>
  <c r="M27" i="3"/>
  <c r="L27" i="3" l="1"/>
</calcChain>
</file>

<file path=xl/sharedStrings.xml><?xml version="1.0" encoding="utf-8"?>
<sst xmlns="http://schemas.openxmlformats.org/spreadsheetml/2006/main" count="66" uniqueCount="51">
  <si>
    <t xml:space="preserve">Projectbegroting </t>
  </si>
  <si>
    <t>Naam project</t>
  </si>
  <si>
    <t>Projectleider</t>
  </si>
  <si>
    <t>Mensen</t>
  </si>
  <si>
    <t>Middelen</t>
  </si>
  <si>
    <t>Overig</t>
  </si>
  <si>
    <t>Cluster</t>
  </si>
  <si>
    <t>Eigenaar</t>
  </si>
  <si>
    <t>Ontwerp</t>
  </si>
  <si>
    <t>Piet</t>
  </si>
  <si>
    <t>1.1</t>
  </si>
  <si>
    <t>Marie</t>
  </si>
  <si>
    <t>1.2</t>
  </si>
  <si>
    <t>Mustafa</t>
  </si>
  <si>
    <t>1.3</t>
  </si>
  <si>
    <t>…</t>
  </si>
  <si>
    <t>Communicatie</t>
  </si>
  <si>
    <t>2.1</t>
  </si>
  <si>
    <t>2.2</t>
  </si>
  <si>
    <t>Eloise</t>
  </si>
  <si>
    <t>2.3</t>
  </si>
  <si>
    <t>xx</t>
  </si>
  <si>
    <t>aa</t>
  </si>
  <si>
    <t>3.1</t>
  </si>
  <si>
    <t>yy</t>
  </si>
  <si>
    <t>bb</t>
  </si>
  <si>
    <t>3.2</t>
  </si>
  <si>
    <t>zz</t>
  </si>
  <si>
    <t>cc</t>
  </si>
  <si>
    <t>Onvoorzien op uren 15%</t>
  </si>
  <si>
    <t>Onvoorzien op middelen 10%</t>
  </si>
  <si>
    <t>Projectrealisatie</t>
  </si>
  <si>
    <t>Balans</t>
  </si>
  <si>
    <t>Hoeveelheid</t>
  </si>
  <si>
    <t>Prijs</t>
  </si>
  <si>
    <t>Reeds besteed</t>
  </si>
  <si>
    <t>Nog verwacht</t>
  </si>
  <si>
    <t>Begroot</t>
  </si>
  <si>
    <t>Richard</t>
  </si>
  <si>
    <t>Wensen verzamelen</t>
  </si>
  <si>
    <t>Interviews verwerken</t>
  </si>
  <si>
    <t>Communicatieplan maken</t>
  </si>
  <si>
    <t>Brieven versturen</t>
  </si>
  <si>
    <t>Verwachte realisatie</t>
  </si>
  <si>
    <t>Geplande uren</t>
  </si>
  <si>
    <t>Kosten per uur</t>
  </si>
  <si>
    <t>Totaal</t>
  </si>
  <si>
    <t>Werkelijke uren</t>
  </si>
  <si>
    <t>Onder-/overuitputting</t>
  </si>
  <si>
    <t>Totale begroting</t>
  </si>
  <si>
    <t>Voeg hierboven zoveel regels toe als nodig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</si>
</sst>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&quot;$&quot;#,##0.00_);[Red]\(&quot;$&quot;#,##0.00\)"/>
    <numFmt numFmtId="165" formatCode="#,##0.0"/>
    <numFmt numFmtId="166" formatCode="0.0"/>
    <numFmt numFmtId="167" formatCode="&quot;$&quot;#,##0.00_);\(&quot;$&quot;#,##0.00\)"/>
    <numFmt numFmtId="168" formatCode="&quot;€&quot;\ #,##0.00"/>
  </numFmts>
  <fonts count="2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rgb="FFD70926"/>
      <name val="Calibri"/>
      <family val="2"/>
    </font>
    <font>
      <sz val="12"/>
      <color theme="1"/>
      <name val="Calibri"/>
      <family val="2"/>
    </font>
    <font>
      <b/>
      <sz val="12"/>
      <color rgb="FFD70926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8"/>
      <name val="Calibri"/>
      <family val="2"/>
    </font>
    <font>
      <b/>
      <sz val="18"/>
      <color theme="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u/>
      <sz val="11"/>
      <color theme="10"/>
      <name val="Calibri"/>
      <family val="2"/>
    </font>
    <font>
      <b/>
      <sz val="18"/>
      <color rgb="FFD70926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F7D00"/>
        <bgColor indexed="64"/>
      </patternFill>
    </fill>
    <fill>
      <patternFill patternType="solid">
        <fgColor rgb="FF008C5A"/>
        <bgColor indexed="64"/>
      </patternFill>
    </fill>
    <fill>
      <patternFill patternType="solid">
        <fgColor rgb="FFD0D23E"/>
        <bgColor indexed="64"/>
      </patternFill>
    </fill>
    <fill>
      <patternFill patternType="solid">
        <fgColor rgb="FF68C6D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B126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D78"/>
        <bgColor rgb="FFFFFD78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EF7D00"/>
      </right>
      <top/>
      <bottom/>
      <diagonal/>
    </border>
    <border>
      <left style="thin">
        <color rgb="FFEF7D00"/>
      </left>
      <right style="thin">
        <color rgb="FFEF7D00"/>
      </right>
      <top style="thin">
        <color rgb="FFEF7D00"/>
      </top>
      <bottom style="thin">
        <color rgb="FFEF7D00"/>
      </bottom>
      <diagonal/>
    </border>
    <border>
      <left/>
      <right style="thin">
        <color theme="5" tint="0.79998168889431442"/>
      </right>
      <top/>
      <bottom style="thin">
        <color theme="5" tint="0.79998168889431442"/>
      </bottom>
      <diagonal/>
    </border>
    <border>
      <left style="thin">
        <color theme="5" tint="0.79998168889431442"/>
      </left>
      <right style="thin">
        <color theme="5" tint="0.79998168889431442"/>
      </right>
      <top/>
      <bottom style="thin">
        <color theme="5" tint="0.79998168889431442"/>
      </bottom>
      <diagonal/>
    </border>
    <border>
      <left/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  <border>
      <left/>
      <right style="thin">
        <color theme="5" tint="0.79998168889431442"/>
      </right>
      <top style="thin">
        <color theme="5" tint="0.79998168889431442"/>
      </top>
      <bottom/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/>
      <diagonal/>
    </border>
    <border>
      <left/>
      <right/>
      <top style="thin">
        <color rgb="FFEF7D00"/>
      </top>
      <bottom style="thin">
        <color theme="5" tint="0.79998168889431442"/>
      </bottom>
      <diagonal/>
    </border>
    <border>
      <left/>
      <right style="thin">
        <color theme="5" tint="0.79998168889431442"/>
      </right>
      <top style="thin">
        <color rgb="FFEF7D00"/>
      </top>
      <bottom style="thin">
        <color theme="5" tint="0.79998168889431442"/>
      </bottom>
      <diagonal/>
    </border>
    <border>
      <left style="thin">
        <color theme="5" tint="0.79998168889431442"/>
      </left>
      <right style="thin">
        <color theme="5" tint="0.79998168889431442"/>
      </right>
      <top style="thin">
        <color rgb="FFEF7D00"/>
      </top>
      <bottom style="thin">
        <color theme="5" tint="0.79998168889431442"/>
      </bottom>
      <diagonal/>
    </border>
    <border>
      <left style="thin">
        <color theme="5" tint="0.79998168889431442"/>
      </left>
      <right style="thin">
        <color rgb="FFEF7D00"/>
      </right>
      <top/>
      <bottom style="thin">
        <color theme="5" tint="0.79998168889431442"/>
      </bottom>
      <diagonal/>
    </border>
    <border>
      <left style="thin">
        <color theme="5" tint="0.79998168889431442"/>
      </left>
      <right style="thin">
        <color rgb="FFEF7D00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0.79998168889431442"/>
      </left>
      <right style="thin">
        <color rgb="FFEF7D00"/>
      </right>
      <top style="thin">
        <color theme="5" tint="0.79998168889431442"/>
      </top>
      <bottom/>
      <diagonal/>
    </border>
    <border>
      <left style="thin">
        <color theme="5" tint="0.79998168889431442"/>
      </left>
      <right style="thin">
        <color rgb="FFEF7D00"/>
      </right>
      <top style="thin">
        <color rgb="FFEF7D00"/>
      </top>
      <bottom style="thin">
        <color theme="5" tint="0.79998168889431442"/>
      </bottom>
      <diagonal/>
    </border>
    <border>
      <left/>
      <right/>
      <top/>
      <bottom style="thin">
        <color theme="5" tint="0.79998168889431442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thin">
        <color theme="5" tint="0.79998168889431442"/>
      </top>
      <bottom/>
      <diagonal/>
    </border>
    <border>
      <left/>
      <right style="thin">
        <color rgb="FFEF7D00"/>
      </right>
      <top/>
      <bottom style="thin">
        <color theme="5" tint="0.79998168889431442"/>
      </bottom>
      <diagonal/>
    </border>
    <border>
      <left/>
      <right style="thin">
        <color rgb="FFEF7D00"/>
      </right>
      <top style="thin">
        <color theme="5" tint="0.79998168889431442"/>
      </top>
      <bottom style="thin">
        <color theme="5" tint="0.79998168889431442"/>
      </bottom>
      <diagonal/>
    </border>
    <border>
      <left/>
      <right style="thin">
        <color rgb="FFEF7D00"/>
      </right>
      <top style="thin">
        <color theme="5" tint="0.79998168889431442"/>
      </top>
      <bottom/>
      <diagonal/>
    </border>
    <border>
      <left/>
      <right style="thin">
        <color rgb="FFEF7D00"/>
      </right>
      <top style="thin">
        <color rgb="FFEF7D00"/>
      </top>
      <bottom style="thin">
        <color theme="5" tint="0.7999816888943144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08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13" fillId="7" borderId="0" xfId="0" applyFont="1" applyFill="1" applyAlignment="1" applyProtection="1">
      <alignment horizontal="center" wrapText="1"/>
      <protection locked="0"/>
    </xf>
    <xf numFmtId="0" fontId="12" fillId="8" borderId="0" xfId="0" applyFont="1" applyFill="1" applyAlignment="1" applyProtection="1">
      <alignment horizontal="center" wrapText="1"/>
      <protection locked="0"/>
    </xf>
    <xf numFmtId="0" fontId="13" fillId="6" borderId="0" xfId="0" applyFont="1" applyFill="1" applyAlignment="1" applyProtection="1">
      <alignment horizontal="left" wrapText="1"/>
      <protection locked="0"/>
    </xf>
    <xf numFmtId="0" fontId="13" fillId="6" borderId="0" xfId="0" applyFont="1" applyFill="1" applyAlignment="1" applyProtection="1">
      <alignment horizontal="center" wrapText="1"/>
      <protection locked="0"/>
    </xf>
    <xf numFmtId="165" fontId="13" fillId="6" borderId="0" xfId="0" applyNumberFormat="1" applyFont="1" applyFill="1" applyAlignment="1" applyProtection="1">
      <alignment horizontal="left"/>
      <protection locked="0"/>
    </xf>
    <xf numFmtId="165" fontId="15" fillId="6" borderId="0" xfId="0" applyNumberFormat="1" applyFont="1" applyFill="1" applyAlignment="1" applyProtection="1">
      <alignment horizontal="left" vertical="center"/>
      <protection locked="0"/>
    </xf>
    <xf numFmtId="44" fontId="15" fillId="6" borderId="0" xfId="1" applyFont="1" applyFill="1" applyBorder="1" applyAlignment="1" applyProtection="1">
      <alignment horizontal="left" vertical="center"/>
      <protection locked="0"/>
    </xf>
    <xf numFmtId="0" fontId="21" fillId="0" borderId="0" xfId="0" applyFont="1" applyProtection="1">
      <protection locked="0"/>
    </xf>
    <xf numFmtId="167" fontId="14" fillId="2" borderId="0" xfId="1" applyNumberFormat="1" applyFont="1" applyFill="1" applyBorder="1" applyAlignment="1" applyProtection="1">
      <alignment wrapText="1"/>
      <protection locked="0"/>
    </xf>
    <xf numFmtId="166" fontId="14" fillId="2" borderId="0" xfId="0" applyNumberFormat="1" applyFont="1" applyFill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11" fillId="9" borderId="0" xfId="0" applyFont="1" applyFill="1" applyAlignment="1" applyProtection="1">
      <alignment horizontal="center"/>
      <protection locked="0"/>
    </xf>
    <xf numFmtId="0" fontId="19" fillId="2" borderId="0" xfId="0" applyFont="1" applyFill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Protection="1">
      <protection locked="0"/>
    </xf>
    <xf numFmtId="164" fontId="4" fillId="0" borderId="0" xfId="0" applyNumberFormat="1" applyFont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11" fillId="0" borderId="0" xfId="0" applyFont="1" applyAlignment="1" applyProtection="1">
      <alignment horizontal="center"/>
      <protection locked="0"/>
    </xf>
    <xf numFmtId="44" fontId="13" fillId="6" borderId="0" xfId="1" applyFont="1" applyFill="1" applyBorder="1" applyAlignment="1" applyProtection="1">
      <alignment horizontal="left" vertical="center"/>
      <protection locked="0"/>
    </xf>
    <xf numFmtId="0" fontId="20" fillId="2" borderId="0" xfId="0" applyFont="1" applyFill="1" applyProtection="1">
      <protection locked="0"/>
    </xf>
    <xf numFmtId="0" fontId="20" fillId="0" borderId="0" xfId="0" applyFont="1" applyProtection="1">
      <protection locked="0"/>
    </xf>
    <xf numFmtId="0" fontId="21" fillId="2" borderId="0" xfId="0" applyFont="1" applyFill="1" applyProtection="1">
      <protection locked="0"/>
    </xf>
    <xf numFmtId="0" fontId="15" fillId="6" borderId="0" xfId="0" applyFont="1" applyFill="1" applyProtection="1">
      <protection locked="0"/>
    </xf>
    <xf numFmtId="0" fontId="17" fillId="2" borderId="0" xfId="0" applyFont="1" applyFill="1" applyAlignment="1" applyProtection="1">
      <alignment horizontal="center"/>
      <protection locked="0"/>
    </xf>
    <xf numFmtId="43" fontId="14" fillId="2" borderId="0" xfId="1" applyNumberFormat="1" applyFont="1" applyFill="1" applyBorder="1" applyProtection="1">
      <protection locked="0"/>
    </xf>
    <xf numFmtId="0" fontId="10" fillId="2" borderId="0" xfId="0" applyFont="1" applyFill="1" applyAlignment="1">
      <alignment horizontal="left" vertical="center"/>
    </xf>
    <xf numFmtId="0" fontId="4" fillId="0" borderId="0" xfId="0" applyFont="1"/>
    <xf numFmtId="0" fontId="4" fillId="2" borderId="0" xfId="0" applyFont="1" applyFill="1"/>
    <xf numFmtId="0" fontId="18" fillId="2" borderId="0" xfId="2" applyFont="1" applyFill="1" applyBorder="1"/>
    <xf numFmtId="164" fontId="4" fillId="0" borderId="0" xfId="0" applyNumberFormat="1" applyFont="1"/>
    <xf numFmtId="0" fontId="4" fillId="2" borderId="0" xfId="0" applyFont="1" applyFill="1" applyAlignment="1">
      <alignment horizontal="right"/>
    </xf>
    <xf numFmtId="0" fontId="11" fillId="0" borderId="0" xfId="0" applyFont="1" applyAlignment="1">
      <alignment horizontal="center"/>
    </xf>
    <xf numFmtId="4" fontId="11" fillId="3" borderId="0" xfId="0" applyNumberFormat="1" applyFont="1" applyFill="1" applyAlignment="1" applyProtection="1">
      <alignment horizontal="center"/>
      <protection locked="0"/>
    </xf>
    <xf numFmtId="0" fontId="12" fillId="0" borderId="0" xfId="0" applyFont="1" applyAlignment="1">
      <alignment horizontal="center" wrapText="1"/>
    </xf>
    <xf numFmtId="0" fontId="17" fillId="2" borderId="0" xfId="0" applyFont="1" applyFill="1" applyAlignment="1">
      <alignment horizontal="center"/>
    </xf>
    <xf numFmtId="43" fontId="14" fillId="2" borderId="0" xfId="1" applyNumberFormat="1" applyFont="1" applyFill="1" applyBorder="1" applyProtection="1"/>
    <xf numFmtId="44" fontId="13" fillId="6" borderId="0" xfId="1" applyFont="1" applyFill="1" applyBorder="1" applyAlignment="1" applyProtection="1">
      <alignment horizontal="left" vertical="center"/>
    </xf>
    <xf numFmtId="0" fontId="19" fillId="2" borderId="0" xfId="0" applyFont="1" applyFill="1" applyAlignment="1">
      <alignment vertical="center"/>
    </xf>
    <xf numFmtId="0" fontId="11" fillId="9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12" fillId="9" borderId="0" xfId="0" applyFont="1" applyFill="1" applyAlignment="1" applyProtection="1">
      <alignment horizontal="center"/>
      <protection locked="0"/>
    </xf>
    <xf numFmtId="0" fontId="13" fillId="6" borderId="0" xfId="0" applyFont="1" applyFill="1" applyAlignment="1" applyProtection="1">
      <alignment horizontal="center"/>
      <protection locked="0"/>
    </xf>
    <xf numFmtId="167" fontId="13" fillId="6" borderId="0" xfId="1" applyNumberFormat="1" applyFont="1" applyFill="1" applyBorder="1" applyAlignment="1" applyProtection="1">
      <alignment wrapText="1"/>
      <protection locked="0"/>
    </xf>
    <xf numFmtId="166" fontId="13" fillId="6" borderId="0" xfId="0" applyNumberFormat="1" applyFont="1" applyFill="1" applyAlignment="1" applyProtection="1">
      <alignment wrapText="1"/>
      <protection locked="0"/>
    </xf>
    <xf numFmtId="44" fontId="13" fillId="6" borderId="0" xfId="1" applyFont="1" applyFill="1" applyBorder="1" applyProtection="1"/>
    <xf numFmtId="0" fontId="20" fillId="0" borderId="0" xfId="0" applyFont="1"/>
    <xf numFmtId="0" fontId="13" fillId="7" borderId="0" xfId="0" applyFont="1" applyFill="1" applyAlignment="1">
      <alignment horizontal="center" wrapText="1"/>
    </xf>
    <xf numFmtId="0" fontId="12" fillId="8" borderId="0" xfId="0" applyFont="1" applyFill="1" applyAlignment="1">
      <alignment horizontal="center" wrapText="1"/>
    </xf>
    <xf numFmtId="0" fontId="13" fillId="11" borderId="0" xfId="0" applyFont="1" applyFill="1" applyAlignment="1">
      <alignment horizontal="center" wrapText="1"/>
    </xf>
    <xf numFmtId="0" fontId="12" fillId="9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20" fillId="2" borderId="0" xfId="0" applyFont="1" applyFill="1"/>
    <xf numFmtId="0" fontId="13" fillId="6" borderId="0" xfId="0" applyFont="1" applyFill="1" applyAlignment="1" applyProtection="1">
      <alignment wrapText="1"/>
      <protection locked="0"/>
    </xf>
    <xf numFmtId="0" fontId="21" fillId="0" borderId="0" xfId="0" applyFont="1"/>
    <xf numFmtId="0" fontId="21" fillId="2" borderId="0" xfId="0" applyFont="1" applyFill="1"/>
    <xf numFmtId="168" fontId="12" fillId="5" borderId="0" xfId="1" applyNumberFormat="1" applyFont="1" applyFill="1" applyBorder="1" applyAlignment="1" applyProtection="1">
      <alignment horizontal="right" vertical="top" wrapText="1"/>
    </xf>
    <xf numFmtId="0" fontId="15" fillId="6" borderId="0" xfId="0" applyFont="1" applyFill="1"/>
    <xf numFmtId="0" fontId="13" fillId="6" borderId="0" xfId="0" applyFont="1" applyFill="1" applyAlignment="1">
      <alignment horizontal="center"/>
    </xf>
    <xf numFmtId="166" fontId="15" fillId="6" borderId="0" xfId="0" applyNumberFormat="1" applyFont="1" applyFill="1" applyAlignment="1" applyProtection="1">
      <alignment wrapText="1"/>
      <protection locked="0"/>
    </xf>
    <xf numFmtId="44" fontId="13" fillId="6" borderId="0" xfId="1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0" fillId="0" borderId="0" xfId="0"/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6" fillId="7" borderId="0" xfId="0" applyFont="1" applyFill="1" applyAlignment="1" applyProtection="1">
      <alignment horizontal="center"/>
      <protection locked="0"/>
    </xf>
    <xf numFmtId="0" fontId="11" fillId="8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6" fillId="7" borderId="0" xfId="0" applyFont="1" applyFill="1" applyAlignment="1">
      <alignment horizontal="center"/>
    </xf>
    <xf numFmtId="0" fontId="11" fillId="8" borderId="0" xfId="0" applyFont="1" applyFill="1" applyAlignment="1">
      <alignment horizontal="center"/>
    </xf>
    <xf numFmtId="0" fontId="5" fillId="2" borderId="2" xfId="0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alignment horizontal="righ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2" xfId="0" applyFont="1" applyBorder="1"/>
    <xf numFmtId="0" fontId="5" fillId="0" borderId="2" xfId="0" applyFont="1" applyBorder="1" applyProtection="1">
      <protection locked="0"/>
    </xf>
    <xf numFmtId="1" fontId="21" fillId="0" borderId="3" xfId="0" applyNumberFormat="1" applyFont="1" applyBorder="1" applyAlignment="1">
      <alignment horizontal="left" vertical="center"/>
    </xf>
    <xf numFmtId="1" fontId="21" fillId="0" borderId="4" xfId="0" applyNumberFormat="1" applyFont="1" applyBorder="1"/>
    <xf numFmtId="44" fontId="12" fillId="0" borderId="4" xfId="1" applyFont="1" applyFill="1" applyBorder="1" applyAlignment="1" applyProtection="1">
      <alignment wrapText="1"/>
      <protection locked="0"/>
    </xf>
    <xf numFmtId="44" fontId="21" fillId="0" borderId="4" xfId="1" applyFont="1" applyFill="1" applyBorder="1" applyProtection="1">
      <protection locked="0"/>
    </xf>
    <xf numFmtId="1" fontId="20" fillId="0" borderId="5" xfId="0" applyNumberFormat="1" applyFont="1" applyBorder="1" applyAlignment="1">
      <alignment horizontal="left" vertical="center"/>
    </xf>
    <xf numFmtId="1" fontId="20" fillId="0" borderId="6" xfId="0" applyNumberFormat="1" applyFont="1" applyBorder="1"/>
    <xf numFmtId="44" fontId="22" fillId="0" borderId="6" xfId="1" applyFont="1" applyFill="1" applyBorder="1" applyAlignment="1" applyProtection="1">
      <alignment wrapText="1"/>
      <protection locked="0"/>
    </xf>
    <xf numFmtId="44" fontId="20" fillId="0" borderId="6" xfId="1" applyFont="1" applyFill="1" applyBorder="1" applyProtection="1">
      <protection locked="0"/>
    </xf>
    <xf numFmtId="44" fontId="22" fillId="0" borderId="6" xfId="1" applyFont="1" applyFill="1" applyBorder="1" applyAlignment="1" applyProtection="1">
      <alignment horizontal="left" wrapText="1" indent="1"/>
      <protection locked="0"/>
    </xf>
    <xf numFmtId="1" fontId="21" fillId="0" borderId="6" xfId="0" applyNumberFormat="1" applyFont="1" applyBorder="1"/>
    <xf numFmtId="1" fontId="20" fillId="0" borderId="5" xfId="0" applyNumberFormat="1" applyFont="1" applyBorder="1" applyAlignment="1">
      <alignment vertical="center"/>
    </xf>
    <xf numFmtId="166" fontId="20" fillId="0" borderId="7" xfId="0" applyNumberFormat="1" applyFont="1" applyBorder="1" applyAlignment="1">
      <alignment vertical="center"/>
    </xf>
    <xf numFmtId="166" fontId="20" fillId="0" borderId="8" xfId="0" applyNumberFormat="1" applyFont="1" applyBorder="1"/>
    <xf numFmtId="44" fontId="22" fillId="0" borderId="8" xfId="1" applyFont="1" applyFill="1" applyBorder="1" applyAlignment="1" applyProtection="1">
      <alignment wrapText="1"/>
      <protection locked="0"/>
    </xf>
    <xf numFmtId="1" fontId="21" fillId="0" borderId="3" xfId="0" applyNumberFormat="1" applyFont="1" applyBorder="1" applyAlignment="1" applyProtection="1">
      <alignment horizontal="left" vertical="center"/>
      <protection locked="0"/>
    </xf>
    <xf numFmtId="1" fontId="21" fillId="0" borderId="4" xfId="0" applyNumberFormat="1" applyFont="1" applyBorder="1" applyAlignment="1" applyProtection="1">
      <alignment horizontal="left"/>
      <protection locked="0"/>
    </xf>
    <xf numFmtId="0" fontId="20" fillId="0" borderId="5" xfId="0" applyFont="1" applyBorder="1" applyAlignment="1" applyProtection="1">
      <alignment horizontal="left" vertical="center"/>
      <protection locked="0"/>
    </xf>
    <xf numFmtId="166" fontId="20" fillId="0" borderId="6" xfId="0" applyNumberFormat="1" applyFont="1" applyBorder="1" applyAlignment="1" applyProtection="1">
      <alignment horizontal="left"/>
      <protection locked="0"/>
    </xf>
    <xf numFmtId="166" fontId="20" fillId="0" borderId="5" xfId="0" applyNumberFormat="1" applyFont="1" applyBorder="1" applyAlignment="1" applyProtection="1">
      <alignment horizontal="left" vertical="center"/>
      <protection locked="0"/>
    </xf>
    <xf numFmtId="0" fontId="20" fillId="0" borderId="5" xfId="0" applyFont="1" applyBorder="1" applyProtection="1">
      <protection locked="0"/>
    </xf>
    <xf numFmtId="0" fontId="20" fillId="0" borderId="7" xfId="0" applyFont="1" applyBorder="1" applyProtection="1">
      <protection locked="0"/>
    </xf>
    <xf numFmtId="166" fontId="20" fillId="0" borderId="8" xfId="0" applyNumberFormat="1" applyFont="1" applyBorder="1" applyAlignment="1" applyProtection="1">
      <alignment horizontal="left" vertical="center"/>
      <protection locked="0"/>
    </xf>
    <xf numFmtId="166" fontId="20" fillId="0" borderId="7" xfId="0" applyNumberFormat="1" applyFont="1" applyBorder="1" applyAlignment="1" applyProtection="1">
      <alignment horizontal="left" vertical="center"/>
      <protection locked="0"/>
    </xf>
    <xf numFmtId="166" fontId="20" fillId="0" borderId="8" xfId="0" applyNumberFormat="1" applyFont="1" applyBorder="1" applyAlignment="1" applyProtection="1">
      <alignment horizontal="left"/>
      <protection locked="0"/>
    </xf>
    <xf numFmtId="44" fontId="22" fillId="0" borderId="8" xfId="1" applyFont="1" applyFill="1" applyBorder="1" applyAlignment="1" applyProtection="1">
      <alignment horizontal="left" wrapText="1" indent="1"/>
      <protection locked="0"/>
    </xf>
    <xf numFmtId="1" fontId="21" fillId="0" borderId="10" xfId="0" applyNumberFormat="1" applyFont="1" applyBorder="1" applyAlignment="1" applyProtection="1">
      <alignment horizontal="left" vertical="center"/>
      <protection locked="0"/>
    </xf>
    <xf numFmtId="166" fontId="21" fillId="0" borderId="11" xfId="0" applyNumberFormat="1" applyFont="1" applyBorder="1" applyAlignment="1" applyProtection="1">
      <alignment horizontal="left"/>
      <protection locked="0"/>
    </xf>
    <xf numFmtId="44" fontId="12" fillId="0" borderId="11" xfId="1" applyFont="1" applyFill="1" applyBorder="1" applyAlignment="1" applyProtection="1">
      <alignment wrapText="1"/>
      <protection locked="0"/>
    </xf>
    <xf numFmtId="44" fontId="12" fillId="0" borderId="11" xfId="1" applyFont="1" applyFill="1" applyBorder="1" applyAlignment="1" applyProtection="1">
      <alignment horizontal="left" wrapText="1" indent="2"/>
      <protection locked="0"/>
    </xf>
    <xf numFmtId="166" fontId="23" fillId="0" borderId="10" xfId="0" applyNumberFormat="1" applyFont="1" applyBorder="1" applyAlignment="1" applyProtection="1">
      <alignment horizontal="left" vertical="center"/>
      <protection locked="0"/>
    </xf>
    <xf numFmtId="166" fontId="23" fillId="0" borderId="11" xfId="0" applyNumberFormat="1" applyFont="1" applyBorder="1" applyAlignment="1" applyProtection="1">
      <alignment horizontal="left"/>
      <protection locked="0"/>
    </xf>
    <xf numFmtId="44" fontId="22" fillId="0" borderId="11" xfId="1" applyFont="1" applyFill="1" applyBorder="1" applyAlignment="1" applyProtection="1">
      <alignment wrapText="1"/>
      <protection locked="0"/>
    </xf>
    <xf numFmtId="0" fontId="20" fillId="0" borderId="10" xfId="0" applyFont="1" applyBorder="1" applyProtection="1">
      <protection locked="0"/>
    </xf>
    <xf numFmtId="166" fontId="20" fillId="0" borderId="11" xfId="0" applyNumberFormat="1" applyFont="1" applyBorder="1" applyAlignment="1" applyProtection="1">
      <alignment horizontal="left" vertical="center"/>
      <protection locked="0"/>
    </xf>
    <xf numFmtId="166" fontId="22" fillId="0" borderId="3" xfId="0" applyNumberFormat="1" applyFont="1" applyBorder="1" applyAlignment="1" applyProtection="1">
      <alignment horizontal="right" wrapText="1"/>
      <protection locked="0"/>
    </xf>
    <xf numFmtId="1" fontId="22" fillId="0" borderId="5" xfId="0" applyNumberFormat="1" applyFont="1" applyBorder="1" applyAlignment="1" applyProtection="1">
      <alignment horizontal="right" wrapText="1"/>
      <protection locked="0"/>
    </xf>
    <xf numFmtId="1" fontId="20" fillId="0" borderId="5" xfId="0" applyNumberFormat="1" applyFont="1" applyBorder="1" applyAlignment="1" applyProtection="1">
      <alignment horizontal="right" vertical="top" wrapText="1"/>
      <protection locked="0"/>
    </xf>
    <xf numFmtId="0" fontId="23" fillId="0" borderId="5" xfId="0" applyFont="1" applyBorder="1" applyAlignment="1" applyProtection="1">
      <alignment horizontal="right" vertical="top" wrapText="1"/>
      <protection locked="0"/>
    </xf>
    <xf numFmtId="0" fontId="23" fillId="0" borderId="7" xfId="0" applyFont="1" applyBorder="1" applyAlignment="1" applyProtection="1">
      <alignment horizontal="right" vertical="top" wrapText="1"/>
      <protection locked="0"/>
    </xf>
    <xf numFmtId="0" fontId="23" fillId="0" borderId="10" xfId="0" applyFont="1" applyBorder="1" applyAlignment="1" applyProtection="1">
      <alignment horizontal="right" vertical="top" wrapText="1"/>
      <protection locked="0"/>
    </xf>
    <xf numFmtId="0" fontId="20" fillId="0" borderId="5" xfId="0" applyFont="1" applyBorder="1" applyAlignment="1" applyProtection="1">
      <alignment horizontal="right" vertical="top" wrapText="1"/>
      <protection locked="0"/>
    </xf>
    <xf numFmtId="0" fontId="20" fillId="0" borderId="7" xfId="0" applyFont="1" applyBorder="1" applyAlignment="1" applyProtection="1">
      <alignment horizontal="right" vertical="top" wrapText="1"/>
      <protection locked="0"/>
    </xf>
    <xf numFmtId="0" fontId="20" fillId="0" borderId="10" xfId="0" applyFont="1" applyBorder="1" applyAlignment="1" applyProtection="1">
      <alignment horizontal="right" vertical="top" wrapText="1"/>
      <protection locked="0"/>
    </xf>
    <xf numFmtId="165" fontId="13" fillId="6" borderId="1" xfId="0" applyNumberFormat="1" applyFont="1" applyFill="1" applyBorder="1" applyAlignment="1" applyProtection="1">
      <alignment horizontal="left"/>
      <protection locked="0"/>
    </xf>
    <xf numFmtId="0" fontId="21" fillId="0" borderId="12" xfId="0" applyFont="1" applyBorder="1" applyAlignment="1" applyProtection="1">
      <alignment vertical="top" wrapText="1"/>
      <protection locked="0"/>
    </xf>
    <xf numFmtId="0" fontId="20" fillId="0" borderId="13" xfId="0" applyFont="1" applyBorder="1" applyAlignment="1" applyProtection="1">
      <alignment vertical="top" wrapText="1"/>
      <protection locked="0"/>
    </xf>
    <xf numFmtId="0" fontId="20" fillId="0" borderId="14" xfId="0" applyFont="1" applyBorder="1" applyAlignment="1" applyProtection="1">
      <alignment vertical="top" wrapText="1"/>
      <protection locked="0"/>
    </xf>
    <xf numFmtId="0" fontId="21" fillId="0" borderId="15" xfId="0" applyFont="1" applyBorder="1" applyAlignment="1" applyProtection="1">
      <alignment vertical="top" wrapText="1"/>
      <protection locked="0"/>
    </xf>
    <xf numFmtId="0" fontId="20" fillId="0" borderId="15" xfId="0" applyFont="1" applyBorder="1" applyAlignment="1" applyProtection="1">
      <alignment vertical="top" wrapText="1"/>
      <protection locked="0"/>
    </xf>
    <xf numFmtId="0" fontId="13" fillId="6" borderId="1" xfId="0" applyFont="1" applyFill="1" applyBorder="1" applyAlignment="1" applyProtection="1">
      <alignment horizontal="center"/>
      <protection locked="0"/>
    </xf>
    <xf numFmtId="0" fontId="21" fillId="0" borderId="3" xfId="0" applyFont="1" applyBorder="1" applyProtection="1">
      <protection locked="0"/>
    </xf>
    <xf numFmtId="1" fontId="22" fillId="0" borderId="5" xfId="0" applyNumberFormat="1" applyFont="1" applyBorder="1" applyAlignment="1" applyProtection="1">
      <alignment wrapText="1"/>
      <protection locked="0"/>
    </xf>
    <xf numFmtId="166" fontId="22" fillId="0" borderId="5" xfId="0" applyNumberFormat="1" applyFont="1" applyBorder="1" applyAlignment="1" applyProtection="1">
      <alignment wrapText="1"/>
      <protection locked="0"/>
    </xf>
    <xf numFmtId="166" fontId="22" fillId="0" borderId="7" xfId="0" applyNumberFormat="1" applyFont="1" applyBorder="1" applyAlignment="1" applyProtection="1">
      <alignment wrapText="1"/>
      <protection locked="0"/>
    </xf>
    <xf numFmtId="166" fontId="12" fillId="0" borderId="10" xfId="0" applyNumberFormat="1" applyFont="1" applyBorder="1" applyAlignment="1" applyProtection="1">
      <alignment wrapText="1"/>
      <protection locked="0"/>
    </xf>
    <xf numFmtId="1" fontId="22" fillId="0" borderId="7" xfId="0" applyNumberFormat="1" applyFont="1" applyBorder="1" applyAlignment="1" applyProtection="1">
      <alignment wrapText="1"/>
      <protection locked="0"/>
    </xf>
    <xf numFmtId="1" fontId="22" fillId="0" borderId="10" xfId="0" applyNumberFormat="1" applyFont="1" applyBorder="1" applyAlignment="1" applyProtection="1">
      <alignment wrapText="1"/>
      <protection locked="0"/>
    </xf>
    <xf numFmtId="44" fontId="22" fillId="0" borderId="5" xfId="1" applyFont="1" applyFill="1" applyBorder="1" applyAlignment="1" applyProtection="1">
      <alignment wrapText="1"/>
      <protection locked="0"/>
    </xf>
    <xf numFmtId="44" fontId="22" fillId="0" borderId="7" xfId="1" applyFont="1" applyFill="1" applyBorder="1" applyAlignment="1" applyProtection="1">
      <alignment wrapText="1"/>
      <protection locked="0"/>
    </xf>
    <xf numFmtId="166" fontId="22" fillId="0" borderId="10" xfId="0" applyNumberFormat="1" applyFont="1" applyBorder="1" applyAlignment="1" applyProtection="1">
      <alignment wrapText="1"/>
      <protection locked="0"/>
    </xf>
    <xf numFmtId="44" fontId="12" fillId="12" borderId="12" xfId="1" applyFont="1" applyFill="1" applyBorder="1" applyAlignment="1" applyProtection="1">
      <alignment wrapText="1"/>
    </xf>
    <xf numFmtId="44" fontId="22" fillId="12" borderId="13" xfId="1" applyFont="1" applyFill="1" applyBorder="1" applyAlignment="1" applyProtection="1">
      <alignment wrapText="1"/>
    </xf>
    <xf numFmtId="44" fontId="22" fillId="12" borderId="14" xfId="1" applyFont="1" applyFill="1" applyBorder="1" applyAlignment="1" applyProtection="1">
      <alignment wrapText="1"/>
    </xf>
    <xf numFmtId="44" fontId="22" fillId="12" borderId="15" xfId="1" applyFont="1" applyFill="1" applyBorder="1" applyAlignment="1" applyProtection="1">
      <alignment wrapText="1"/>
    </xf>
    <xf numFmtId="43" fontId="12" fillId="10" borderId="16" xfId="1" applyNumberFormat="1" applyFont="1" applyFill="1" applyBorder="1" applyProtection="1"/>
    <xf numFmtId="44" fontId="22" fillId="10" borderId="17" xfId="1" applyFont="1" applyFill="1" applyBorder="1" applyProtection="1"/>
    <xf numFmtId="44" fontId="22" fillId="10" borderId="18" xfId="1" applyFont="1" applyFill="1" applyBorder="1" applyProtection="1"/>
    <xf numFmtId="44" fontId="22" fillId="10" borderId="9" xfId="1" applyFont="1" applyFill="1" applyBorder="1" applyProtection="1"/>
    <xf numFmtId="43" fontId="22" fillId="10" borderId="9" xfId="1" applyNumberFormat="1" applyFont="1" applyFill="1" applyBorder="1" applyProtection="1"/>
    <xf numFmtId="43" fontId="22" fillId="10" borderId="18" xfId="1" applyNumberFormat="1" applyFont="1" applyFill="1" applyBorder="1" applyProtection="1"/>
    <xf numFmtId="44" fontId="12" fillId="13" borderId="12" xfId="1" applyFont="1" applyFill="1" applyBorder="1" applyAlignment="1" applyProtection="1">
      <alignment wrapText="1"/>
    </xf>
    <xf numFmtId="44" fontId="22" fillId="13" borderId="13" xfId="1" applyFont="1" applyFill="1" applyBorder="1" applyAlignment="1" applyProtection="1">
      <alignment wrapText="1"/>
    </xf>
    <xf numFmtId="44" fontId="22" fillId="13" borderId="14" xfId="1" applyFont="1" applyFill="1" applyBorder="1" applyAlignment="1" applyProtection="1">
      <alignment horizontal="left" wrapText="1" indent="1"/>
    </xf>
    <xf numFmtId="44" fontId="12" fillId="13" borderId="15" xfId="1" applyFont="1" applyFill="1" applyBorder="1" applyAlignment="1" applyProtection="1">
      <alignment horizontal="left" wrapText="1" indent="2"/>
    </xf>
    <xf numFmtId="44" fontId="22" fillId="13" borderId="14" xfId="1" applyFont="1" applyFill="1" applyBorder="1" applyAlignment="1" applyProtection="1">
      <alignment wrapText="1"/>
    </xf>
    <xf numFmtId="44" fontId="12" fillId="13" borderId="15" xfId="1" applyFont="1" applyFill="1" applyBorder="1" applyAlignment="1" applyProtection="1">
      <alignment wrapText="1"/>
    </xf>
    <xf numFmtId="44" fontId="22" fillId="13" borderId="15" xfId="1" applyFont="1" applyFill="1" applyBorder="1" applyAlignment="1" applyProtection="1">
      <alignment wrapText="1"/>
    </xf>
    <xf numFmtId="1" fontId="21" fillId="0" borderId="7" xfId="0" applyNumberFormat="1" applyFont="1" applyBorder="1" applyAlignment="1">
      <alignment horizontal="left" vertical="center"/>
    </xf>
    <xf numFmtId="1" fontId="21" fillId="0" borderId="8" xfId="0" applyNumberFormat="1" applyFont="1" applyBorder="1"/>
    <xf numFmtId="1" fontId="21" fillId="0" borderId="10" xfId="0" applyNumberFormat="1" applyFont="1" applyBorder="1" applyAlignment="1">
      <alignment horizontal="left" vertical="center"/>
    </xf>
    <xf numFmtId="1" fontId="21" fillId="0" borderId="11" xfId="0" applyNumberFormat="1" applyFont="1" applyBorder="1"/>
    <xf numFmtId="166" fontId="23" fillId="0" borderId="10" xfId="0" applyNumberFormat="1" applyFont="1" applyBorder="1" applyAlignment="1">
      <alignment vertical="center"/>
    </xf>
    <xf numFmtId="166" fontId="23" fillId="0" borderId="11" xfId="0" applyNumberFormat="1" applyFont="1" applyBorder="1"/>
    <xf numFmtId="166" fontId="20" fillId="0" borderId="10" xfId="0" applyNumberFormat="1" applyFont="1" applyBorder="1" applyAlignment="1">
      <alignment vertical="center"/>
    </xf>
    <xf numFmtId="166" fontId="20" fillId="0" borderId="11" xfId="0" applyNumberFormat="1" applyFont="1" applyBorder="1"/>
    <xf numFmtId="1" fontId="12" fillId="0" borderId="3" xfId="0" applyNumberFormat="1" applyFont="1" applyBorder="1" applyAlignment="1" applyProtection="1">
      <alignment wrapText="1"/>
      <protection locked="0"/>
    </xf>
    <xf numFmtId="1" fontId="12" fillId="0" borderId="10" xfId="0" applyNumberFormat="1" applyFont="1" applyBorder="1" applyAlignment="1" applyProtection="1">
      <alignment wrapText="1"/>
      <protection locked="0"/>
    </xf>
    <xf numFmtId="0" fontId="21" fillId="0" borderId="12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1" fillId="0" borderId="14" xfId="0" applyFont="1" applyBorder="1" applyAlignment="1">
      <alignment vertical="top" wrapText="1"/>
    </xf>
    <xf numFmtId="0" fontId="21" fillId="0" borderId="15" xfId="0" applyFont="1" applyBorder="1" applyAlignment="1">
      <alignment vertical="top" wrapText="1"/>
    </xf>
    <xf numFmtId="0" fontId="21" fillId="0" borderId="13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44" fontId="12" fillId="0" borderId="12" xfId="1" applyFont="1" applyFill="1" applyBorder="1" applyAlignment="1" applyProtection="1">
      <alignment wrapText="1"/>
      <protection locked="0"/>
    </xf>
    <xf numFmtId="44" fontId="22" fillId="0" borderId="13" xfId="1" applyFont="1" applyFill="1" applyBorder="1" applyAlignment="1" applyProtection="1">
      <alignment wrapText="1"/>
      <protection locked="0"/>
    </xf>
    <xf numFmtId="44" fontId="22" fillId="0" borderId="14" xfId="1" applyFont="1" applyFill="1" applyBorder="1" applyAlignment="1" applyProtection="1">
      <alignment wrapText="1"/>
      <protection locked="0"/>
    </xf>
    <xf numFmtId="44" fontId="12" fillId="0" borderId="15" xfId="1" applyFont="1" applyFill="1" applyBorder="1" applyAlignment="1" applyProtection="1">
      <alignment wrapText="1"/>
      <protection locked="0"/>
    </xf>
    <xf numFmtId="44" fontId="22" fillId="0" borderId="15" xfId="1" applyFont="1" applyFill="1" applyBorder="1" applyAlignment="1" applyProtection="1">
      <alignment wrapText="1"/>
      <protection locked="0"/>
    </xf>
    <xf numFmtId="44" fontId="12" fillId="14" borderId="3" xfId="1" applyFont="1" applyFill="1" applyBorder="1" applyAlignment="1" applyProtection="1">
      <alignment wrapText="1"/>
    </xf>
    <xf numFmtId="44" fontId="22" fillId="14" borderId="5" xfId="1" applyFont="1" applyFill="1" applyBorder="1" applyAlignment="1" applyProtection="1">
      <alignment wrapText="1"/>
    </xf>
    <xf numFmtId="44" fontId="22" fillId="14" borderId="7" xfId="1" applyFont="1" applyFill="1" applyBorder="1" applyAlignment="1" applyProtection="1">
      <alignment wrapText="1"/>
    </xf>
    <xf numFmtId="44" fontId="22" fillId="14" borderId="10" xfId="1" applyFont="1" applyFill="1" applyBorder="1" applyAlignment="1" applyProtection="1">
      <alignment wrapText="1"/>
    </xf>
    <xf numFmtId="44" fontId="22" fillId="0" borderId="13" xfId="1" applyFont="1" applyFill="1" applyBorder="1" applyAlignment="1" applyProtection="1">
      <alignment horizontal="left" wrapText="1" indent="1"/>
      <protection locked="0"/>
    </xf>
    <xf numFmtId="44" fontId="22" fillId="0" borderId="14" xfId="1" applyFont="1" applyFill="1" applyBorder="1" applyAlignment="1" applyProtection="1">
      <alignment horizontal="left" wrapText="1" indent="1"/>
      <protection locked="0"/>
    </xf>
    <xf numFmtId="44" fontId="12" fillId="0" borderId="15" xfId="1" applyFont="1" applyFill="1" applyBorder="1" applyAlignment="1" applyProtection="1">
      <alignment horizontal="left" wrapText="1" indent="2"/>
      <protection locked="0"/>
    </xf>
    <xf numFmtId="44" fontId="12" fillId="14" borderId="12" xfId="1" applyFont="1" applyFill="1" applyBorder="1" applyAlignment="1" applyProtection="1">
      <alignment wrapText="1"/>
    </xf>
    <xf numFmtId="44" fontId="20" fillId="14" borderId="13" xfId="0" applyNumberFormat="1" applyFont="1" applyFill="1" applyBorder="1"/>
    <xf numFmtId="44" fontId="20" fillId="14" borderId="14" xfId="0" applyNumberFormat="1" applyFont="1" applyFill="1" applyBorder="1"/>
    <xf numFmtId="44" fontId="20" fillId="14" borderId="15" xfId="0" applyNumberFormat="1" applyFont="1" applyFill="1" applyBorder="1"/>
    <xf numFmtId="44" fontId="22" fillId="14" borderId="14" xfId="1" applyFont="1" applyFill="1" applyBorder="1" applyAlignment="1" applyProtection="1">
      <alignment wrapText="1"/>
    </xf>
    <xf numFmtId="44" fontId="22" fillId="14" borderId="15" xfId="1" applyFont="1" applyFill="1" applyBorder="1" applyAlignment="1" applyProtection="1">
      <alignment wrapText="1"/>
    </xf>
    <xf numFmtId="43" fontId="12" fillId="0" borderId="16" xfId="1" applyNumberFormat="1" applyFont="1" applyFill="1" applyBorder="1" applyAlignment="1" applyProtection="1">
      <alignment horizontal="right"/>
    </xf>
    <xf numFmtId="168" fontId="22" fillId="4" borderId="17" xfId="1" applyNumberFormat="1" applyFont="1" applyFill="1" applyBorder="1" applyAlignment="1" applyProtection="1">
      <alignment horizontal="right"/>
    </xf>
    <xf numFmtId="168" fontId="22" fillId="0" borderId="18" xfId="1" applyNumberFormat="1" applyFont="1" applyFill="1" applyBorder="1" applyAlignment="1" applyProtection="1">
      <alignment horizontal="right"/>
    </xf>
    <xf numFmtId="168" fontId="22" fillId="0" borderId="9" xfId="1" applyNumberFormat="1" applyFont="1" applyFill="1" applyBorder="1" applyAlignment="1" applyProtection="1">
      <alignment horizontal="right"/>
    </xf>
    <xf numFmtId="168" fontId="22" fillId="4" borderId="18" xfId="1" applyNumberFormat="1" applyFont="1" applyFill="1" applyBorder="1" applyAlignment="1" applyProtection="1">
      <alignment horizontal="right"/>
    </xf>
    <xf numFmtId="43" fontId="22" fillId="0" borderId="18" xfId="1" applyNumberFormat="1" applyFont="1" applyFill="1" applyBorder="1" applyAlignment="1" applyProtection="1">
      <alignment horizontal="right"/>
    </xf>
    <xf numFmtId="43" fontId="22" fillId="0" borderId="9" xfId="1" applyNumberFormat="1" applyFont="1" applyFill="1" applyBorder="1" applyAlignment="1" applyProtection="1">
      <alignment horizontal="right"/>
    </xf>
    <xf numFmtId="43" fontId="12" fillId="10" borderId="19" xfId="1" applyNumberFormat="1" applyFont="1" applyFill="1" applyBorder="1" applyProtection="1"/>
    <xf numFmtId="44" fontId="22" fillId="10" borderId="20" xfId="1" applyFont="1" applyFill="1" applyBorder="1" applyProtection="1"/>
    <xf numFmtId="44" fontId="22" fillId="10" borderId="21" xfId="1" applyFont="1" applyFill="1" applyBorder="1" applyProtection="1"/>
    <xf numFmtId="44" fontId="22" fillId="10" borderId="22" xfId="1" applyFont="1" applyFill="1" applyBorder="1" applyProtection="1"/>
    <xf numFmtId="44" fontId="13" fillId="6" borderId="1" xfId="1" applyFont="1" applyFill="1" applyBorder="1" applyProtection="1"/>
  </cellXfs>
  <cellStyles count="3">
    <cellStyle name="Hyperlink" xfId="2" builtinId="8"/>
    <cellStyle name="Standaard" xfId="0" builtinId="0"/>
    <cellStyle name="Valuta" xfId="1" builtin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F7D00"/>
      <color rgb="FFFFD9EE"/>
      <color rgb="FFAB1268"/>
      <color rgb="FFFFFD78"/>
      <color rgb="FFD0D23E"/>
      <color rgb="FFF1F5AC"/>
      <color rgb="FFAFDDBA"/>
      <color rgb="FF008C5A"/>
      <color rgb="FF68C6DF"/>
      <color rgb="FFFFD5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249776</xdr:colOff>
      <xdr:row>38</xdr:row>
      <xdr:rowOff>113323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E7B12BD-D0FC-E84E-64A3-3CC0B64D3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07776" cy="100584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292099</xdr:colOff>
      <xdr:row>0</xdr:row>
      <xdr:rowOff>241300</xdr:rowOff>
    </xdr:from>
    <xdr:to>
      <xdr:col>8</xdr:col>
      <xdr:colOff>718960</xdr:colOff>
      <xdr:row>4</xdr:row>
      <xdr:rowOff>101600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6A62D86-E3DA-42CB-7812-CA69A7148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6999" y="241300"/>
          <a:ext cx="2077861" cy="787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558799</xdr:colOff>
      <xdr:row>0</xdr:row>
      <xdr:rowOff>266700</xdr:rowOff>
    </xdr:from>
    <xdr:to>
      <xdr:col>7</xdr:col>
      <xdr:colOff>96660</xdr:colOff>
      <xdr:row>4</xdr:row>
      <xdr:rowOff>12700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475CA2-9EED-7E42-9783-03F53075A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2899" y="266700"/>
          <a:ext cx="2077861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8559B-EB3C-6641-8069-2B955DC823CB}">
  <sheetPr>
    <tabColor rgb="FFEF7D00"/>
  </sheetPr>
  <dimension ref="A1:G31"/>
  <sheetViews>
    <sheetView topLeftCell="A13" zoomScale="130" zoomScaleNormal="130" workbookViewId="0">
      <selection activeCell="H17" sqref="H17"/>
    </sheetView>
  </sheetViews>
  <sheetFormatPr baseColWidth="10" defaultColWidth="11" defaultRowHeight="16" x14ac:dyDescent="0.2"/>
  <cols>
    <col min="1" max="1" width="10.1640625" customWidth="1"/>
    <col min="5" max="5" width="46.83203125" customWidth="1"/>
  </cols>
  <sheetData>
    <row r="1" spans="1:5" ht="19" x14ac:dyDescent="0.2">
      <c r="A1" s="1"/>
    </row>
    <row r="2" spans="1:5" x14ac:dyDescent="0.2">
      <c r="A2" s="5"/>
    </row>
    <row r="3" spans="1:5" x14ac:dyDescent="0.2">
      <c r="A3" s="2"/>
    </row>
    <row r="4" spans="1:5" x14ac:dyDescent="0.2">
      <c r="A4" s="70"/>
      <c r="B4" s="69"/>
      <c r="C4" s="69"/>
      <c r="D4" s="69"/>
      <c r="E4" s="69"/>
    </row>
    <row r="5" spans="1:5" x14ac:dyDescent="0.2">
      <c r="A5" s="69"/>
      <c r="B5" s="69"/>
      <c r="C5" s="69"/>
      <c r="D5" s="69"/>
      <c r="E5" s="69"/>
    </row>
    <row r="6" spans="1:5" x14ac:dyDescent="0.2">
      <c r="A6" s="5"/>
    </row>
    <row r="7" spans="1:5" x14ac:dyDescent="0.2">
      <c r="A7" s="2"/>
    </row>
    <row r="8" spans="1:5" x14ac:dyDescent="0.2">
      <c r="A8" s="5"/>
    </row>
    <row r="9" spans="1:5" x14ac:dyDescent="0.2">
      <c r="A9" s="5"/>
    </row>
    <row r="10" spans="1:5" x14ac:dyDescent="0.2">
      <c r="A10" s="2"/>
    </row>
    <row r="11" spans="1:5" x14ac:dyDescent="0.2">
      <c r="A11" s="70"/>
      <c r="B11" s="69"/>
      <c r="C11" s="69"/>
      <c r="D11" s="69"/>
      <c r="E11" s="69"/>
    </row>
    <row r="12" spans="1:5" ht="55.5" customHeight="1" x14ac:dyDescent="0.2">
      <c r="A12" s="69"/>
      <c r="B12" s="69"/>
      <c r="C12" s="69"/>
      <c r="D12" s="69"/>
      <c r="E12" s="69"/>
    </row>
    <row r="13" spans="1:5" ht="19" customHeight="1" x14ac:dyDescent="0.2">
      <c r="A13" s="6"/>
      <c r="B13" s="6"/>
      <c r="C13" s="6"/>
      <c r="D13" s="6"/>
      <c r="E13" s="6"/>
    </row>
    <row r="14" spans="1:5" x14ac:dyDescent="0.2">
      <c r="A14" s="2"/>
    </row>
    <row r="15" spans="1:5" x14ac:dyDescent="0.2">
      <c r="A15" s="3"/>
    </row>
    <row r="16" spans="1:5" x14ac:dyDescent="0.2">
      <c r="A16" s="72"/>
      <c r="B16" s="69"/>
      <c r="C16" s="69"/>
      <c r="D16" s="69"/>
      <c r="E16" s="69"/>
    </row>
    <row r="17" spans="1:7" x14ac:dyDescent="0.2">
      <c r="A17" s="69"/>
      <c r="B17" s="69"/>
      <c r="C17" s="69"/>
      <c r="D17" s="69"/>
      <c r="E17" s="69"/>
    </row>
    <row r="18" spans="1:7" x14ac:dyDescent="0.2">
      <c r="A18" s="5"/>
    </row>
    <row r="19" spans="1:7" x14ac:dyDescent="0.2">
      <c r="A19" s="4"/>
    </row>
    <row r="20" spans="1:7" x14ac:dyDescent="0.2">
      <c r="A20" s="73"/>
      <c r="B20" s="71"/>
      <c r="C20" s="71"/>
      <c r="D20" s="71"/>
      <c r="E20" s="71"/>
    </row>
    <row r="21" spans="1:7" x14ac:dyDescent="0.2">
      <c r="A21" s="71"/>
      <c r="B21" s="71"/>
      <c r="C21" s="71"/>
      <c r="D21" s="71"/>
      <c r="E21" s="71"/>
    </row>
    <row r="23" spans="1:7" x14ac:dyDescent="0.2">
      <c r="A23" s="69"/>
      <c r="B23" s="69"/>
      <c r="C23" s="69"/>
      <c r="D23" s="69"/>
      <c r="E23" s="69"/>
    </row>
    <row r="24" spans="1:7" x14ac:dyDescent="0.2">
      <c r="A24" s="6"/>
      <c r="B24" s="6"/>
      <c r="C24" s="6"/>
      <c r="D24" s="6"/>
      <c r="E24" s="6"/>
    </row>
    <row r="25" spans="1:7" x14ac:dyDescent="0.2">
      <c r="A25" s="2"/>
    </row>
    <row r="26" spans="1:7" x14ac:dyDescent="0.2">
      <c r="A26" s="70"/>
      <c r="B26" s="69"/>
      <c r="C26" s="69"/>
      <c r="D26" s="69"/>
      <c r="E26" s="69"/>
    </row>
    <row r="27" spans="1:7" ht="34" customHeight="1" x14ac:dyDescent="0.2">
      <c r="A27" s="69"/>
      <c r="B27" s="69"/>
      <c r="C27" s="69"/>
      <c r="D27" s="69"/>
      <c r="E27" s="69"/>
    </row>
    <row r="28" spans="1:7" x14ac:dyDescent="0.2">
      <c r="A28" s="69"/>
      <c r="B28" s="69"/>
      <c r="C28" s="69"/>
      <c r="D28" s="69"/>
      <c r="E28" s="69"/>
      <c r="F28" s="69"/>
      <c r="G28" s="69"/>
    </row>
    <row r="29" spans="1:7" ht="69" customHeight="1" x14ac:dyDescent="0.2">
      <c r="A29" s="69"/>
      <c r="B29" s="69"/>
      <c r="C29" s="69"/>
      <c r="D29" s="69"/>
      <c r="E29" s="69"/>
      <c r="F29" s="69"/>
      <c r="G29" s="69"/>
    </row>
    <row r="30" spans="1:7" ht="69" customHeight="1" x14ac:dyDescent="0.2">
      <c r="A30" s="69"/>
      <c r="B30" s="71"/>
      <c r="C30" s="71"/>
      <c r="D30" s="71"/>
      <c r="E30" s="71"/>
      <c r="F30" s="71"/>
      <c r="G30" s="71"/>
    </row>
    <row r="31" spans="1:7" x14ac:dyDescent="0.2">
      <c r="A31" s="6"/>
      <c r="B31" s="6"/>
      <c r="C31" s="6"/>
      <c r="D31" s="6"/>
      <c r="E31" s="6"/>
    </row>
  </sheetData>
  <sheetProtection algorithmName="SHA-512" hashValue="qMjQQdwirdPRmf8IazW9quNMrDqJqdQuArocumcb0VaJANBBIiLIqEgZ7DnwQk4KLas96ozNM4Fh5vn1xt86Xw==" saltValue="fpijMeVRScBWhzmceyr2bA==" spinCount="100000" sheet="1" objects="1" scenarios="1" selectLockedCells="1" selectUnlockedCells="1"/>
  <mergeCells count="9">
    <mergeCell ref="A23:E23"/>
    <mergeCell ref="A26:E27"/>
    <mergeCell ref="A28:G29"/>
    <mergeCell ref="A30:G30"/>
    <mergeCell ref="A4:E5"/>
    <mergeCell ref="A11:E12"/>
    <mergeCell ref="A16:E17"/>
    <mergeCell ref="A20:E20"/>
    <mergeCell ref="A21:E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B1E3D-0221-E34A-B40B-E0C626AB153A}">
  <sheetPr>
    <tabColor rgb="FF68C6DF"/>
  </sheetPr>
  <dimension ref="A1:L30"/>
  <sheetViews>
    <sheetView tabSelected="1" workbookViewId="0">
      <selection activeCell="G47" sqref="G47"/>
    </sheetView>
  </sheetViews>
  <sheetFormatPr baseColWidth="10" defaultColWidth="11" defaultRowHeight="16" x14ac:dyDescent="0.2"/>
  <cols>
    <col min="1" max="1" width="13" style="17" customWidth="1"/>
    <col min="2" max="2" width="26" style="17" customWidth="1"/>
    <col min="3" max="10" width="11" style="17"/>
    <col min="11" max="11" width="19.83203125" style="17" customWidth="1"/>
    <col min="12" max="16384" width="11" style="17"/>
  </cols>
  <sheetData>
    <row r="1" spans="1:12" ht="24" x14ac:dyDescent="0.2">
      <c r="A1" s="20" t="s">
        <v>0</v>
      </c>
      <c r="B1" s="21"/>
      <c r="C1" s="22"/>
      <c r="D1" s="22"/>
      <c r="G1" s="23"/>
      <c r="H1" s="23"/>
      <c r="K1" s="23"/>
      <c r="L1" s="23"/>
    </row>
    <row r="2" spans="1:12" ht="15" customHeight="1" x14ac:dyDescent="0.2">
      <c r="A2" s="22"/>
      <c r="B2" s="22"/>
      <c r="C2" s="22"/>
      <c r="D2" s="22"/>
      <c r="E2" s="23"/>
      <c r="F2" s="23"/>
      <c r="G2" s="23"/>
      <c r="H2" s="23"/>
      <c r="I2" s="23"/>
      <c r="J2" s="23"/>
      <c r="K2" s="23"/>
      <c r="L2" s="23"/>
    </row>
    <row r="3" spans="1:12" ht="16" customHeight="1" x14ac:dyDescent="0.2">
      <c r="A3" s="79" t="s">
        <v>1</v>
      </c>
      <c r="B3" s="80"/>
      <c r="C3" s="22"/>
      <c r="D3" s="22"/>
      <c r="E3" s="23"/>
      <c r="F3" s="23"/>
      <c r="G3" s="23"/>
      <c r="H3" s="23"/>
      <c r="I3" s="23"/>
      <c r="J3" s="23"/>
      <c r="K3" s="23"/>
      <c r="L3" s="23"/>
    </row>
    <row r="4" spans="1:12" ht="18" customHeight="1" x14ac:dyDescent="0.2">
      <c r="A4" s="81" t="s">
        <v>2</v>
      </c>
      <c r="B4" s="82"/>
      <c r="C4" s="23"/>
      <c r="D4" s="23"/>
      <c r="G4" s="23"/>
      <c r="H4" s="23"/>
      <c r="I4" s="23"/>
      <c r="J4" s="23"/>
      <c r="K4" s="23"/>
      <c r="L4" s="23"/>
    </row>
    <row r="5" spans="1:12" x14ac:dyDescent="0.2">
      <c r="C5" s="24"/>
      <c r="D5" s="25"/>
      <c r="E5" s="25"/>
      <c r="F5" s="25"/>
      <c r="G5" s="25"/>
      <c r="H5" s="25"/>
      <c r="I5" s="23"/>
      <c r="J5" s="23"/>
      <c r="K5" s="23"/>
      <c r="L5" s="23"/>
    </row>
    <row r="6" spans="1:12" x14ac:dyDescent="0.2">
      <c r="C6" s="26"/>
      <c r="D6" s="74" t="s">
        <v>3</v>
      </c>
      <c r="E6" s="74"/>
      <c r="F6" s="74"/>
      <c r="G6" s="75" t="s">
        <v>4</v>
      </c>
      <c r="H6" s="75"/>
      <c r="I6" s="75"/>
      <c r="J6" s="76"/>
      <c r="K6" s="19"/>
      <c r="L6" s="23"/>
    </row>
    <row r="7" spans="1:12" s="29" customFormat="1" ht="32" x14ac:dyDescent="0.2">
      <c r="C7" s="18"/>
      <c r="D7" s="7" t="s">
        <v>44</v>
      </c>
      <c r="E7" s="7" t="s">
        <v>45</v>
      </c>
      <c r="F7" s="7" t="s">
        <v>46</v>
      </c>
      <c r="G7" s="8" t="s">
        <v>33</v>
      </c>
      <c r="H7" s="8" t="s">
        <v>34</v>
      </c>
      <c r="I7" s="8" t="s">
        <v>5</v>
      </c>
      <c r="J7" s="8" t="s">
        <v>46</v>
      </c>
      <c r="K7" s="49" t="s">
        <v>49</v>
      </c>
      <c r="L7" s="28"/>
    </row>
    <row r="8" spans="1:12" s="29" customFormat="1" x14ac:dyDescent="0.2">
      <c r="A8" s="9" t="s">
        <v>6</v>
      </c>
      <c r="B8" s="10"/>
      <c r="C8" s="128" t="s">
        <v>7</v>
      </c>
      <c r="D8" s="12"/>
      <c r="E8" s="13"/>
      <c r="F8" s="13"/>
      <c r="G8" s="12"/>
      <c r="H8" s="13"/>
      <c r="I8" s="12"/>
      <c r="J8" s="12"/>
      <c r="K8" s="27"/>
      <c r="L8" s="28"/>
    </row>
    <row r="9" spans="1:12" s="14" customFormat="1" x14ac:dyDescent="0.2">
      <c r="A9" s="99">
        <v>1</v>
      </c>
      <c r="B9" s="100" t="s">
        <v>8</v>
      </c>
      <c r="C9" s="129" t="s">
        <v>9</v>
      </c>
      <c r="D9" s="119"/>
      <c r="E9" s="87"/>
      <c r="F9" s="145"/>
      <c r="G9" s="135"/>
      <c r="H9" s="88"/>
      <c r="I9" s="87"/>
      <c r="J9" s="155"/>
      <c r="K9" s="149"/>
      <c r="L9" s="30"/>
    </row>
    <row r="10" spans="1:12" s="29" customFormat="1" x14ac:dyDescent="0.2">
      <c r="A10" s="101" t="s">
        <v>10</v>
      </c>
      <c r="B10" s="102" t="s">
        <v>39</v>
      </c>
      <c r="C10" s="130" t="s">
        <v>11</v>
      </c>
      <c r="D10" s="120">
        <v>8</v>
      </c>
      <c r="E10" s="91">
        <v>65</v>
      </c>
      <c r="F10" s="146">
        <f>E10*D10</f>
        <v>520</v>
      </c>
      <c r="G10" s="104"/>
      <c r="H10" s="92"/>
      <c r="I10" s="91">
        <v>75</v>
      </c>
      <c r="J10" s="156">
        <f>(G10*H10)+I10</f>
        <v>75</v>
      </c>
      <c r="K10" s="150">
        <f>F10+J10</f>
        <v>595</v>
      </c>
      <c r="L10" s="28"/>
    </row>
    <row r="11" spans="1:12" s="29" customFormat="1" x14ac:dyDescent="0.2">
      <c r="A11" s="103" t="s">
        <v>12</v>
      </c>
      <c r="B11" s="102" t="s">
        <v>40</v>
      </c>
      <c r="C11" s="130" t="s">
        <v>13</v>
      </c>
      <c r="D11" s="121">
        <v>4</v>
      </c>
      <c r="E11" s="91">
        <v>70</v>
      </c>
      <c r="F11" s="146">
        <f t="shared" ref="F11:F21" si="0">E11*D11</f>
        <v>280</v>
      </c>
      <c r="G11" s="136">
        <v>100</v>
      </c>
      <c r="H11" s="91">
        <v>5</v>
      </c>
      <c r="I11" s="91"/>
      <c r="J11" s="156">
        <f t="shared" ref="J11:J12" si="1">(G11*H11)+I11</f>
        <v>500</v>
      </c>
      <c r="K11" s="150">
        <f t="shared" ref="K11:K21" si="2">F11+J11</f>
        <v>780</v>
      </c>
      <c r="L11" s="28"/>
    </row>
    <row r="12" spans="1:12" s="29" customFormat="1" x14ac:dyDescent="0.2">
      <c r="A12" s="103" t="s">
        <v>14</v>
      </c>
      <c r="B12" s="102" t="s">
        <v>15</v>
      </c>
      <c r="C12" s="130" t="s">
        <v>9</v>
      </c>
      <c r="D12" s="122"/>
      <c r="E12" s="91"/>
      <c r="F12" s="146">
        <f t="shared" si="0"/>
        <v>0</v>
      </c>
      <c r="G12" s="137"/>
      <c r="H12" s="91"/>
      <c r="I12" s="93"/>
      <c r="J12" s="156">
        <f t="shared" si="1"/>
        <v>0</v>
      </c>
      <c r="K12" s="150">
        <f t="shared" si="2"/>
        <v>0</v>
      </c>
      <c r="L12" s="28"/>
    </row>
    <row r="13" spans="1:12" s="29" customFormat="1" ht="15" x14ac:dyDescent="0.2">
      <c r="A13" s="107"/>
      <c r="B13" s="108"/>
      <c r="C13" s="131"/>
      <c r="D13" s="123"/>
      <c r="E13" s="98"/>
      <c r="F13" s="147"/>
      <c r="G13" s="138"/>
      <c r="H13" s="98"/>
      <c r="I13" s="109"/>
      <c r="J13" s="157"/>
      <c r="K13" s="151"/>
      <c r="L13" s="28"/>
    </row>
    <row r="14" spans="1:12" s="14" customFormat="1" x14ac:dyDescent="0.2">
      <c r="A14" s="110">
        <v>2</v>
      </c>
      <c r="B14" s="111" t="s">
        <v>16</v>
      </c>
      <c r="C14" s="132" t="s">
        <v>11</v>
      </c>
      <c r="D14" s="124"/>
      <c r="E14" s="112"/>
      <c r="F14" s="148"/>
      <c r="G14" s="139"/>
      <c r="H14" s="112"/>
      <c r="I14" s="113"/>
      <c r="J14" s="158"/>
      <c r="K14" s="152"/>
      <c r="L14" s="30"/>
    </row>
    <row r="15" spans="1:12" s="29" customFormat="1" x14ac:dyDescent="0.2">
      <c r="A15" s="103" t="s">
        <v>17</v>
      </c>
      <c r="B15" s="102" t="s">
        <v>41</v>
      </c>
      <c r="C15" s="130" t="s">
        <v>38</v>
      </c>
      <c r="D15" s="125">
        <v>12</v>
      </c>
      <c r="E15" s="91">
        <v>55</v>
      </c>
      <c r="F15" s="146">
        <f t="shared" si="0"/>
        <v>660</v>
      </c>
      <c r="G15" s="137"/>
      <c r="H15" s="91"/>
      <c r="I15" s="93"/>
      <c r="J15" s="156">
        <f t="shared" ref="J15:J17" si="3">(G15*H15)+I15</f>
        <v>0</v>
      </c>
      <c r="K15" s="150">
        <f t="shared" si="2"/>
        <v>660</v>
      </c>
      <c r="L15" s="28"/>
    </row>
    <row r="16" spans="1:12" s="29" customFormat="1" x14ac:dyDescent="0.2">
      <c r="A16" s="103" t="s">
        <v>18</v>
      </c>
      <c r="B16" s="102" t="s">
        <v>42</v>
      </c>
      <c r="C16" s="130" t="s">
        <v>19</v>
      </c>
      <c r="D16" s="125">
        <v>8</v>
      </c>
      <c r="E16" s="91">
        <v>65</v>
      </c>
      <c r="F16" s="146">
        <f t="shared" si="0"/>
        <v>520</v>
      </c>
      <c r="G16" s="137"/>
      <c r="H16" s="91"/>
      <c r="I16" s="91">
        <v>100</v>
      </c>
      <c r="J16" s="156">
        <f t="shared" si="3"/>
        <v>100</v>
      </c>
      <c r="K16" s="150">
        <f t="shared" si="2"/>
        <v>620</v>
      </c>
      <c r="L16" s="28"/>
    </row>
    <row r="17" spans="1:12" s="29" customFormat="1" ht="15" x14ac:dyDescent="0.2">
      <c r="A17" s="103" t="s">
        <v>20</v>
      </c>
      <c r="B17" s="102" t="s">
        <v>15</v>
      </c>
      <c r="C17" s="130"/>
      <c r="D17" s="125"/>
      <c r="E17" s="91"/>
      <c r="F17" s="146">
        <f t="shared" si="0"/>
        <v>0</v>
      </c>
      <c r="G17" s="137"/>
      <c r="H17" s="91"/>
      <c r="I17" s="91"/>
      <c r="J17" s="156">
        <f t="shared" si="3"/>
        <v>0</v>
      </c>
      <c r="K17" s="150">
        <f t="shared" si="2"/>
        <v>0</v>
      </c>
      <c r="L17" s="28"/>
    </row>
    <row r="18" spans="1:12" s="29" customFormat="1" ht="15" x14ac:dyDescent="0.2">
      <c r="A18" s="107"/>
      <c r="B18" s="108"/>
      <c r="C18" s="131"/>
      <c r="D18" s="126"/>
      <c r="E18" s="98"/>
      <c r="F18" s="147"/>
      <c r="G18" s="138"/>
      <c r="H18" s="98"/>
      <c r="I18" s="98"/>
      <c r="J18" s="159"/>
      <c r="K18" s="151"/>
      <c r="L18" s="28"/>
    </row>
    <row r="19" spans="1:12" s="14" customFormat="1" x14ac:dyDescent="0.2">
      <c r="A19" s="110">
        <v>3</v>
      </c>
      <c r="B19" s="111" t="s">
        <v>21</v>
      </c>
      <c r="C19" s="132" t="s">
        <v>22</v>
      </c>
      <c r="D19" s="127"/>
      <c r="E19" s="112"/>
      <c r="F19" s="148"/>
      <c r="G19" s="139"/>
      <c r="H19" s="112"/>
      <c r="I19" s="112"/>
      <c r="J19" s="160"/>
      <c r="K19" s="152"/>
      <c r="L19" s="30"/>
    </row>
    <row r="20" spans="1:12" s="29" customFormat="1" x14ac:dyDescent="0.2">
      <c r="A20" s="103" t="s">
        <v>23</v>
      </c>
      <c r="B20" s="102" t="s">
        <v>24</v>
      </c>
      <c r="C20" s="130" t="s">
        <v>25</v>
      </c>
      <c r="D20" s="125">
        <v>6</v>
      </c>
      <c r="E20" s="91">
        <v>75</v>
      </c>
      <c r="F20" s="146">
        <f t="shared" si="0"/>
        <v>450</v>
      </c>
      <c r="G20" s="137"/>
      <c r="H20" s="91"/>
      <c r="I20" s="91"/>
      <c r="J20" s="156">
        <f t="shared" ref="J20:J21" si="4">(G20*H20)+I20</f>
        <v>0</v>
      </c>
      <c r="K20" s="150">
        <f t="shared" si="2"/>
        <v>450</v>
      </c>
      <c r="L20" s="28"/>
    </row>
    <row r="21" spans="1:12" s="29" customFormat="1" x14ac:dyDescent="0.2">
      <c r="A21" s="103" t="s">
        <v>26</v>
      </c>
      <c r="B21" s="102" t="s">
        <v>27</v>
      </c>
      <c r="C21" s="130" t="s">
        <v>28</v>
      </c>
      <c r="D21" s="125"/>
      <c r="E21" s="91"/>
      <c r="F21" s="146">
        <f t="shared" si="0"/>
        <v>0</v>
      </c>
      <c r="G21" s="136">
        <v>25</v>
      </c>
      <c r="H21" s="91">
        <v>40</v>
      </c>
      <c r="I21" s="91"/>
      <c r="J21" s="156">
        <f t="shared" si="4"/>
        <v>1000</v>
      </c>
      <c r="K21" s="150">
        <f t="shared" si="2"/>
        <v>1000</v>
      </c>
      <c r="L21" s="28"/>
    </row>
    <row r="22" spans="1:12" s="29" customFormat="1" ht="15" x14ac:dyDescent="0.2">
      <c r="A22" s="103"/>
      <c r="B22" s="102"/>
      <c r="C22" s="130"/>
      <c r="D22" s="125"/>
      <c r="E22" s="91"/>
      <c r="F22" s="146"/>
      <c r="G22" s="136"/>
      <c r="H22" s="91"/>
      <c r="I22" s="91"/>
      <c r="J22" s="156"/>
      <c r="K22" s="150"/>
      <c r="L22" s="28"/>
    </row>
    <row r="23" spans="1:12" s="29" customFormat="1" ht="15" x14ac:dyDescent="0.2">
      <c r="A23" s="107"/>
      <c r="B23" s="108"/>
      <c r="C23" s="131"/>
      <c r="D23" s="126"/>
      <c r="E23" s="98"/>
      <c r="F23" s="147"/>
      <c r="G23" s="140"/>
      <c r="H23" s="98"/>
      <c r="I23" s="98"/>
      <c r="J23" s="159"/>
      <c r="K23" s="151"/>
      <c r="L23" s="28"/>
    </row>
    <row r="24" spans="1:12" s="29" customFormat="1" ht="15" x14ac:dyDescent="0.2">
      <c r="A24" s="114" t="s">
        <v>50</v>
      </c>
      <c r="B24" s="115"/>
      <c r="C24" s="133"/>
      <c r="D24" s="127"/>
      <c r="E24" s="116"/>
      <c r="F24" s="148"/>
      <c r="G24" s="141"/>
      <c r="H24" s="116"/>
      <c r="I24" s="116"/>
      <c r="J24" s="161"/>
      <c r="K24" s="152"/>
      <c r="L24" s="28"/>
    </row>
    <row r="25" spans="1:12" s="29" customFormat="1" ht="15" x14ac:dyDescent="0.2">
      <c r="A25" s="103"/>
      <c r="B25" s="102"/>
      <c r="C25" s="130"/>
      <c r="D25" s="125"/>
      <c r="E25" s="91"/>
      <c r="F25" s="146">
        <f>SUM(F10:F24)</f>
        <v>2430</v>
      </c>
      <c r="G25" s="142"/>
      <c r="H25" s="91"/>
      <c r="I25" s="91"/>
      <c r="J25" s="156">
        <f>SUM(J10:J24)</f>
        <v>1675</v>
      </c>
      <c r="K25" s="150">
        <f>SUM(K10:K22)</f>
        <v>4105</v>
      </c>
      <c r="L25" s="28"/>
    </row>
    <row r="26" spans="1:12" s="29" customFormat="1" ht="15" x14ac:dyDescent="0.2">
      <c r="A26" s="107"/>
      <c r="B26" s="108"/>
      <c r="C26" s="131"/>
      <c r="D26" s="126"/>
      <c r="E26" s="98"/>
      <c r="F26" s="147"/>
      <c r="G26" s="143"/>
      <c r="H26" s="98"/>
      <c r="I26" s="98"/>
      <c r="J26" s="159"/>
      <c r="K26" s="151"/>
      <c r="L26" s="28"/>
    </row>
    <row r="27" spans="1:12" s="29" customFormat="1" ht="15" x14ac:dyDescent="0.2">
      <c r="A27" s="117"/>
      <c r="B27" s="118" t="s">
        <v>29</v>
      </c>
      <c r="C27" s="133"/>
      <c r="D27" s="127"/>
      <c r="E27" s="116"/>
      <c r="F27" s="148"/>
      <c r="G27" s="144"/>
      <c r="H27" s="116"/>
      <c r="I27" s="116"/>
      <c r="J27" s="161"/>
      <c r="K27" s="153">
        <f>F25*0.15</f>
        <v>364.5</v>
      </c>
      <c r="L27" s="28"/>
    </row>
    <row r="28" spans="1:12" s="29" customFormat="1" ht="15" x14ac:dyDescent="0.2">
      <c r="A28" s="105"/>
      <c r="B28" s="106" t="s">
        <v>30</v>
      </c>
      <c r="C28" s="131"/>
      <c r="D28" s="126"/>
      <c r="E28" s="98"/>
      <c r="F28" s="147"/>
      <c r="G28" s="138"/>
      <c r="H28" s="98"/>
      <c r="I28" s="98"/>
      <c r="J28" s="159"/>
      <c r="K28" s="154">
        <f>J25*0.1</f>
        <v>167.5</v>
      </c>
      <c r="L28" s="28"/>
    </row>
    <row r="29" spans="1:12" s="29" customFormat="1" ht="15" x14ac:dyDescent="0.2">
      <c r="A29" s="31"/>
      <c r="B29" s="31"/>
      <c r="C29" s="134"/>
      <c r="D29" s="50"/>
      <c r="E29" s="51"/>
      <c r="F29" s="51"/>
      <c r="G29" s="52"/>
      <c r="H29" s="51"/>
      <c r="I29" s="52"/>
      <c r="J29" s="52"/>
      <c r="K29" s="53">
        <f>K25+K27+K28</f>
        <v>4637</v>
      </c>
      <c r="L29" s="28"/>
    </row>
    <row r="30" spans="1:12" x14ac:dyDescent="0.2">
      <c r="A30" s="23"/>
      <c r="B30" s="23"/>
      <c r="C30" s="32"/>
      <c r="D30" s="32"/>
      <c r="E30" s="15"/>
      <c r="F30" s="15"/>
      <c r="G30" s="16"/>
      <c r="H30" s="15"/>
      <c r="I30" s="16"/>
      <c r="J30" s="16"/>
      <c r="K30" s="33"/>
      <c r="L30" s="23"/>
    </row>
  </sheetData>
  <sheetProtection algorithmName="SHA-512" hashValue="Ax7t675RhEVNgqhkc0I04y0tramH0yNreONbUU0zjw0GayHnGOFaZEkkmwUOtsNg4gBF+4z05H/zimzMUohIyA==" saltValue="uxtjc0fGDddDHYR+HFSVHQ==" spinCount="100000" sheet="1" objects="1" scenarios="1" insertRows="0" deleteRows="0" selectLockedCells="1"/>
  <mergeCells count="2">
    <mergeCell ref="D6:F6"/>
    <mergeCell ref="G6:J6"/>
  </mergeCells>
  <pageMargins left="0.7" right="0.7" top="0.75" bottom="0.75" header="0.3" footer="0.3"/>
  <ignoredErrors>
    <ignoredError sqref="F15:F21 F11:F14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40F1-149C-EA47-992F-A4EA84AF7230}">
  <sheetPr>
    <tabColor rgb="FF008C5A"/>
  </sheetPr>
  <dimension ref="A1:N28"/>
  <sheetViews>
    <sheetView workbookViewId="0">
      <selection activeCell="B3" sqref="B3"/>
    </sheetView>
  </sheetViews>
  <sheetFormatPr baseColWidth="10" defaultColWidth="11" defaultRowHeight="16" x14ac:dyDescent="0.2"/>
  <cols>
    <col min="1" max="1" width="14.83203125" style="35" customWidth="1"/>
    <col min="2" max="2" width="26" style="35" customWidth="1"/>
    <col min="3" max="5" width="11" style="35"/>
    <col min="6" max="6" width="11.83203125" style="35" customWidth="1"/>
    <col min="7" max="8" width="11" style="35"/>
    <col min="9" max="9" width="14.6640625" style="35" customWidth="1"/>
    <col min="10" max="10" width="13.5" style="35" customWidth="1"/>
    <col min="11" max="11" width="13.83203125" style="35" customWidth="1"/>
    <col min="12" max="12" width="11" style="35"/>
    <col min="13" max="13" width="19.33203125" style="35" customWidth="1"/>
    <col min="14" max="16384" width="11" style="35"/>
  </cols>
  <sheetData>
    <row r="1" spans="1:14" ht="24" x14ac:dyDescent="0.2">
      <c r="A1" s="46" t="s">
        <v>31</v>
      </c>
      <c r="B1" s="46"/>
      <c r="C1" s="34"/>
      <c r="D1" s="34"/>
      <c r="F1" s="36"/>
      <c r="G1" s="36"/>
      <c r="H1" s="36"/>
      <c r="I1" s="36"/>
      <c r="J1" s="36"/>
      <c r="K1" s="36"/>
      <c r="L1" s="36"/>
      <c r="M1" s="36"/>
      <c r="N1" s="36"/>
    </row>
    <row r="2" spans="1:14" ht="18" customHeight="1" x14ac:dyDescent="0.2">
      <c r="A2" s="46"/>
      <c r="B2" s="46"/>
      <c r="C2" s="34"/>
      <c r="D2" s="34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20" customHeight="1" x14ac:dyDescent="0.2">
      <c r="A3" s="83" t="s">
        <v>1</v>
      </c>
      <c r="B3" s="84">
        <f>Begroting!B3</f>
        <v>0</v>
      </c>
      <c r="C3" s="34"/>
      <c r="D3" s="34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20" customHeight="1" x14ac:dyDescent="0.2">
      <c r="A4" s="83" t="s">
        <v>2</v>
      </c>
      <c r="B4" s="84">
        <f>Begroting!B4</f>
        <v>0</v>
      </c>
      <c r="C4" s="36"/>
      <c r="D4" s="36"/>
      <c r="F4" s="36"/>
      <c r="G4" s="36"/>
      <c r="H4" s="36"/>
      <c r="I4" s="36"/>
      <c r="J4" s="36"/>
      <c r="K4" s="36"/>
      <c r="L4" s="36"/>
      <c r="M4" s="37"/>
      <c r="N4" s="36"/>
    </row>
    <row r="5" spans="1:14" x14ac:dyDescent="0.2">
      <c r="C5" s="38"/>
      <c r="D5" s="39"/>
      <c r="E5" s="39"/>
      <c r="F5" s="39"/>
      <c r="G5" s="39"/>
      <c r="H5" s="36"/>
      <c r="I5" s="36"/>
      <c r="J5" s="36"/>
      <c r="K5" s="36"/>
      <c r="L5" s="36"/>
      <c r="M5" s="36"/>
      <c r="N5" s="36"/>
    </row>
    <row r="6" spans="1:14" x14ac:dyDescent="0.2">
      <c r="C6" s="40"/>
      <c r="D6" s="77" t="s">
        <v>3</v>
      </c>
      <c r="E6" s="77"/>
      <c r="F6" s="78" t="s">
        <v>4</v>
      </c>
      <c r="G6" s="71"/>
      <c r="H6" s="71"/>
      <c r="I6" s="48"/>
      <c r="J6" s="48"/>
      <c r="K6" s="48"/>
      <c r="L6" s="47"/>
      <c r="M6" s="41" t="s">
        <v>32</v>
      </c>
      <c r="N6" s="36"/>
    </row>
    <row r="7" spans="1:14" s="54" customFormat="1" ht="32" x14ac:dyDescent="0.2">
      <c r="C7" s="42"/>
      <c r="D7" s="55" t="s">
        <v>47</v>
      </c>
      <c r="E7" s="55" t="s">
        <v>45</v>
      </c>
      <c r="F7" s="56" t="s">
        <v>33</v>
      </c>
      <c r="G7" s="56" t="s">
        <v>34</v>
      </c>
      <c r="H7" s="56" t="s">
        <v>5</v>
      </c>
      <c r="I7" s="57" t="s">
        <v>35</v>
      </c>
      <c r="J7" s="57" t="s">
        <v>36</v>
      </c>
      <c r="K7" s="57" t="s">
        <v>43</v>
      </c>
      <c r="L7" s="58" t="s">
        <v>37</v>
      </c>
      <c r="M7" s="59" t="s">
        <v>48</v>
      </c>
      <c r="N7" s="60"/>
    </row>
    <row r="8" spans="1:14" s="54" customFormat="1" x14ac:dyDescent="0.2">
      <c r="A8" s="61" t="s">
        <v>6</v>
      </c>
      <c r="B8" s="61"/>
      <c r="C8" s="11" t="s">
        <v>7</v>
      </c>
      <c r="D8" s="12"/>
      <c r="E8" s="13"/>
      <c r="F8" s="12"/>
      <c r="G8" s="13"/>
      <c r="H8" s="12"/>
      <c r="I8" s="12"/>
      <c r="J8" s="12"/>
      <c r="K8" s="12"/>
      <c r="L8" s="45"/>
      <c r="M8" s="45"/>
      <c r="N8" s="60"/>
    </row>
    <row r="9" spans="1:14" s="62" customFormat="1" x14ac:dyDescent="0.2">
      <c r="A9" s="85">
        <f>Begroting!A9</f>
        <v>1</v>
      </c>
      <c r="B9" s="86" t="str">
        <f>Begroting!B9</f>
        <v>Ontwerp</v>
      </c>
      <c r="C9" s="172" t="str">
        <f>Begroting!C9</f>
        <v>Piet</v>
      </c>
      <c r="D9" s="170"/>
      <c r="E9" s="178"/>
      <c r="F9" s="135"/>
      <c r="G9" s="88"/>
      <c r="H9" s="178"/>
      <c r="I9" s="183"/>
      <c r="J9" s="87"/>
      <c r="K9" s="190"/>
      <c r="L9" s="203"/>
      <c r="M9" s="196"/>
      <c r="N9" s="63"/>
    </row>
    <row r="10" spans="1:14" s="54" customFormat="1" x14ac:dyDescent="0.2">
      <c r="A10" s="89" t="str">
        <f>Begroting!A10</f>
        <v>1.1</v>
      </c>
      <c r="B10" s="90" t="str">
        <f>Begroting!B10</f>
        <v>Wensen verzamelen</v>
      </c>
      <c r="C10" s="173" t="str">
        <f>Begroting!C10</f>
        <v>Marie</v>
      </c>
      <c r="D10" s="136">
        <v>2</v>
      </c>
      <c r="E10" s="179">
        <v>65</v>
      </c>
      <c r="F10" s="104"/>
      <c r="G10" s="92"/>
      <c r="H10" s="179"/>
      <c r="I10" s="184">
        <f>(D10*E10)+(F10*G10)+H10</f>
        <v>130</v>
      </c>
      <c r="J10" s="91">
        <v>500</v>
      </c>
      <c r="K10" s="191">
        <f>I10+J10</f>
        <v>630</v>
      </c>
      <c r="L10" s="204">
        <f>Begroting!K10</f>
        <v>595</v>
      </c>
      <c r="M10" s="197">
        <f>L10-K10</f>
        <v>-35</v>
      </c>
      <c r="N10" s="60"/>
    </row>
    <row r="11" spans="1:14" s="54" customFormat="1" x14ac:dyDescent="0.2">
      <c r="A11" s="89" t="str">
        <f>Begroting!A11</f>
        <v>1.2</v>
      </c>
      <c r="B11" s="90" t="str">
        <f>Begroting!B11</f>
        <v>Interviews verwerken</v>
      </c>
      <c r="C11" s="173" t="str">
        <f>Begroting!C11</f>
        <v>Mustafa</v>
      </c>
      <c r="D11" s="136">
        <v>9</v>
      </c>
      <c r="E11" s="179">
        <v>70</v>
      </c>
      <c r="F11" s="136">
        <v>100</v>
      </c>
      <c r="G11" s="91">
        <v>5</v>
      </c>
      <c r="H11" s="179"/>
      <c r="I11" s="184">
        <f>(D11*E11)+(F11*G11)+H11</f>
        <v>1130</v>
      </c>
      <c r="J11" s="91">
        <v>200</v>
      </c>
      <c r="K11" s="191">
        <f t="shared" ref="K11:K22" si="0">I11+J11</f>
        <v>1330</v>
      </c>
      <c r="L11" s="204">
        <f>Begroting!K11</f>
        <v>780</v>
      </c>
      <c r="M11" s="197">
        <f t="shared" ref="M11:M22" si="1">L11-K11</f>
        <v>-550</v>
      </c>
      <c r="N11" s="60"/>
    </row>
    <row r="12" spans="1:14" s="54" customFormat="1" x14ac:dyDescent="0.2">
      <c r="A12" s="89" t="str">
        <f>Begroting!A12</f>
        <v>1.3</v>
      </c>
      <c r="B12" s="90" t="str">
        <f>Begroting!B12</f>
        <v>…</v>
      </c>
      <c r="C12" s="173" t="str">
        <f>Begroting!C12</f>
        <v>Piet</v>
      </c>
      <c r="D12" s="136"/>
      <c r="E12" s="179"/>
      <c r="F12" s="137"/>
      <c r="G12" s="91"/>
      <c r="H12" s="187"/>
      <c r="I12" s="184">
        <f>(D12*E12)+(F12*G12)+H12</f>
        <v>0</v>
      </c>
      <c r="J12" s="93"/>
      <c r="K12" s="191">
        <f t="shared" si="0"/>
        <v>0</v>
      </c>
      <c r="L12" s="204">
        <f>Begroting!K12</f>
        <v>0</v>
      </c>
      <c r="M12" s="197">
        <f t="shared" si="1"/>
        <v>0</v>
      </c>
      <c r="N12" s="60"/>
    </row>
    <row r="13" spans="1:14" s="54" customFormat="1" ht="15" x14ac:dyDescent="0.2">
      <c r="A13" s="162"/>
      <c r="B13" s="163"/>
      <c r="C13" s="174"/>
      <c r="D13" s="140"/>
      <c r="E13" s="180"/>
      <c r="F13" s="138"/>
      <c r="G13" s="98"/>
      <c r="H13" s="188"/>
      <c r="I13" s="185"/>
      <c r="J13" s="109"/>
      <c r="K13" s="192"/>
      <c r="L13" s="205"/>
      <c r="M13" s="198"/>
      <c r="N13" s="60"/>
    </row>
    <row r="14" spans="1:14" s="62" customFormat="1" x14ac:dyDescent="0.2">
      <c r="A14" s="164">
        <f>Begroting!A14</f>
        <v>2</v>
      </c>
      <c r="B14" s="165" t="str">
        <f>Begroting!B14</f>
        <v>Communicatie</v>
      </c>
      <c r="C14" s="175" t="str">
        <f>Begroting!C14</f>
        <v>Marie</v>
      </c>
      <c r="D14" s="171"/>
      <c r="E14" s="181"/>
      <c r="F14" s="139"/>
      <c r="G14" s="112"/>
      <c r="H14" s="189"/>
      <c r="I14" s="186"/>
      <c r="J14" s="113"/>
      <c r="K14" s="193"/>
      <c r="L14" s="206"/>
      <c r="M14" s="199"/>
      <c r="N14" s="63"/>
    </row>
    <row r="15" spans="1:14" s="54" customFormat="1" x14ac:dyDescent="0.2">
      <c r="A15" s="89" t="str">
        <f>Begroting!A15</f>
        <v>2.1</v>
      </c>
      <c r="B15" s="90" t="str">
        <f>Begroting!B15</f>
        <v>Communicatieplan maken</v>
      </c>
      <c r="C15" s="173" t="str">
        <f>Begroting!C15</f>
        <v>Richard</v>
      </c>
      <c r="D15" s="136">
        <v>8</v>
      </c>
      <c r="E15" s="179">
        <v>55</v>
      </c>
      <c r="F15" s="137"/>
      <c r="G15" s="91"/>
      <c r="H15" s="187"/>
      <c r="I15" s="184">
        <f>(D15*E15)+(F15*G15)+H15</f>
        <v>440</v>
      </c>
      <c r="J15" s="93">
        <v>100</v>
      </c>
      <c r="K15" s="191">
        <f t="shared" si="0"/>
        <v>540</v>
      </c>
      <c r="L15" s="204">
        <f>Begroting!K15</f>
        <v>660</v>
      </c>
      <c r="M15" s="197">
        <f t="shared" si="1"/>
        <v>120</v>
      </c>
      <c r="N15" s="60"/>
    </row>
    <row r="16" spans="1:14" s="54" customFormat="1" x14ac:dyDescent="0.2">
      <c r="A16" s="89" t="str">
        <f>Begroting!A16</f>
        <v>2.2</v>
      </c>
      <c r="B16" s="90" t="str">
        <f>Begroting!B16</f>
        <v>Brieven versturen</v>
      </c>
      <c r="C16" s="173" t="s">
        <v>19</v>
      </c>
      <c r="D16" s="136">
        <v>10</v>
      </c>
      <c r="E16" s="179">
        <v>65</v>
      </c>
      <c r="F16" s="137"/>
      <c r="G16" s="91"/>
      <c r="H16" s="179">
        <v>100</v>
      </c>
      <c r="I16" s="184">
        <f>(D16*E16)+(F16*G16)+H16</f>
        <v>750</v>
      </c>
      <c r="J16" s="91">
        <v>200</v>
      </c>
      <c r="K16" s="191">
        <f t="shared" si="0"/>
        <v>950</v>
      </c>
      <c r="L16" s="204">
        <f>Begroting!K16</f>
        <v>620</v>
      </c>
      <c r="M16" s="197">
        <f t="shared" si="1"/>
        <v>-330</v>
      </c>
      <c r="N16" s="60"/>
    </row>
    <row r="17" spans="1:14" s="54" customFormat="1" ht="15" x14ac:dyDescent="0.2">
      <c r="A17" s="89" t="str">
        <f>Begroting!A17</f>
        <v>2.3</v>
      </c>
      <c r="B17" s="94" t="str">
        <f>Begroting!B17</f>
        <v>…</v>
      </c>
      <c r="C17" s="176"/>
      <c r="D17" s="136"/>
      <c r="E17" s="179"/>
      <c r="F17" s="137"/>
      <c r="G17" s="91"/>
      <c r="H17" s="179"/>
      <c r="I17" s="184">
        <f>(D17*E17)+(F17*G17)+H17</f>
        <v>0</v>
      </c>
      <c r="J17" s="91"/>
      <c r="K17" s="191">
        <f t="shared" si="0"/>
        <v>0</v>
      </c>
      <c r="L17" s="204">
        <f>Begroting!K17</f>
        <v>0</v>
      </c>
      <c r="M17" s="197">
        <f t="shared" si="1"/>
        <v>0</v>
      </c>
      <c r="N17" s="60"/>
    </row>
    <row r="18" spans="1:14" s="54" customFormat="1" ht="15" x14ac:dyDescent="0.2">
      <c r="A18" s="162"/>
      <c r="B18" s="163"/>
      <c r="C18" s="174"/>
      <c r="D18" s="140"/>
      <c r="E18" s="180"/>
      <c r="F18" s="138"/>
      <c r="G18" s="98"/>
      <c r="H18" s="180"/>
      <c r="I18" s="185"/>
      <c r="J18" s="98"/>
      <c r="K18" s="192"/>
      <c r="L18" s="205"/>
      <c r="M18" s="198"/>
      <c r="N18" s="60"/>
    </row>
    <row r="19" spans="1:14" s="62" customFormat="1" x14ac:dyDescent="0.2">
      <c r="A19" s="164">
        <f>Begroting!A19</f>
        <v>3</v>
      </c>
      <c r="B19" s="165" t="str">
        <f>Begroting!B19</f>
        <v>xx</v>
      </c>
      <c r="C19" s="175" t="str">
        <f>Begroting!C19</f>
        <v>aa</v>
      </c>
      <c r="D19" s="171"/>
      <c r="E19" s="181"/>
      <c r="F19" s="139"/>
      <c r="G19" s="112"/>
      <c r="H19" s="181"/>
      <c r="I19" s="186"/>
      <c r="J19" s="112"/>
      <c r="K19" s="193"/>
      <c r="L19" s="206"/>
      <c r="M19" s="199"/>
      <c r="N19" s="63"/>
    </row>
    <row r="20" spans="1:14" s="54" customFormat="1" x14ac:dyDescent="0.2">
      <c r="A20" s="95" t="str">
        <f>Begroting!A20</f>
        <v>3.1</v>
      </c>
      <c r="B20" s="90" t="str">
        <f>Begroting!B20</f>
        <v>yy</v>
      </c>
      <c r="C20" s="173" t="str">
        <f>Begroting!C20</f>
        <v>bb</v>
      </c>
      <c r="D20" s="136">
        <v>3</v>
      </c>
      <c r="E20" s="179">
        <v>75</v>
      </c>
      <c r="F20" s="137"/>
      <c r="G20" s="91"/>
      <c r="H20" s="179"/>
      <c r="I20" s="184">
        <f>(D20*E20)+(F20*G20)+H20</f>
        <v>225</v>
      </c>
      <c r="J20" s="91">
        <v>0</v>
      </c>
      <c r="K20" s="191">
        <f t="shared" si="0"/>
        <v>225</v>
      </c>
      <c r="L20" s="204">
        <f>Begroting!K20</f>
        <v>450</v>
      </c>
      <c r="M20" s="197">
        <f t="shared" si="1"/>
        <v>225</v>
      </c>
      <c r="N20" s="60"/>
    </row>
    <row r="21" spans="1:14" s="54" customFormat="1" x14ac:dyDescent="0.2">
      <c r="A21" s="95" t="str">
        <f>Begroting!A21</f>
        <v>3.2</v>
      </c>
      <c r="B21" s="90" t="str">
        <f>Begroting!B21</f>
        <v>zz</v>
      </c>
      <c r="C21" s="173" t="str">
        <f>Begroting!C21</f>
        <v>cc</v>
      </c>
      <c r="D21" s="136"/>
      <c r="E21" s="179"/>
      <c r="F21" s="136">
        <v>25</v>
      </c>
      <c r="G21" s="91">
        <v>40</v>
      </c>
      <c r="H21" s="179"/>
      <c r="I21" s="184">
        <f>(D21*E21)+(F21*G21)+H21</f>
        <v>1000</v>
      </c>
      <c r="J21" s="91">
        <v>200</v>
      </c>
      <c r="K21" s="191">
        <f t="shared" si="0"/>
        <v>1200</v>
      </c>
      <c r="L21" s="204">
        <f>Begroting!K21</f>
        <v>1000</v>
      </c>
      <c r="M21" s="197">
        <f t="shared" si="1"/>
        <v>-200</v>
      </c>
      <c r="N21" s="60"/>
    </row>
    <row r="22" spans="1:14" s="54" customFormat="1" ht="15" x14ac:dyDescent="0.2">
      <c r="A22" s="96"/>
      <c r="B22" s="97"/>
      <c r="C22" s="177"/>
      <c r="D22" s="140"/>
      <c r="E22" s="180"/>
      <c r="F22" s="140"/>
      <c r="G22" s="98"/>
      <c r="H22" s="180"/>
      <c r="I22" s="185">
        <f>(D22*E22)+(F22*G22)+H22</f>
        <v>0</v>
      </c>
      <c r="J22" s="98"/>
      <c r="K22" s="192">
        <f t="shared" si="0"/>
        <v>0</v>
      </c>
      <c r="L22" s="205">
        <f>Begroting!K24</f>
        <v>0</v>
      </c>
      <c r="M22" s="200">
        <f t="shared" si="1"/>
        <v>0</v>
      </c>
      <c r="N22" s="60"/>
    </row>
    <row r="23" spans="1:14" s="54" customFormat="1" ht="15" x14ac:dyDescent="0.2">
      <c r="A23" s="166" t="str">
        <f>Begroting!A24</f>
        <v>Voeg hierboven zoveel regels toe als nodig</v>
      </c>
      <c r="B23" s="167"/>
      <c r="C23" s="133"/>
      <c r="D23" s="141"/>
      <c r="E23" s="182"/>
      <c r="F23" s="141"/>
      <c r="G23" s="116"/>
      <c r="H23" s="182"/>
      <c r="I23" s="186"/>
      <c r="J23" s="116"/>
      <c r="K23" s="193"/>
      <c r="L23" s="206"/>
      <c r="M23" s="199"/>
      <c r="N23" s="60"/>
    </row>
    <row r="24" spans="1:14" s="54" customFormat="1" ht="15" x14ac:dyDescent="0.2">
      <c r="A24" s="96"/>
      <c r="B24" s="97"/>
      <c r="C24" s="131"/>
      <c r="D24" s="140"/>
      <c r="E24" s="180"/>
      <c r="F24" s="138"/>
      <c r="G24" s="98"/>
      <c r="H24" s="180"/>
      <c r="I24" s="185"/>
      <c r="J24" s="98"/>
      <c r="K24" s="194"/>
      <c r="L24" s="205"/>
      <c r="M24" s="201"/>
      <c r="N24" s="60"/>
    </row>
    <row r="25" spans="1:14" s="54" customFormat="1" ht="15" x14ac:dyDescent="0.2">
      <c r="A25" s="168" t="str">
        <f>Begroting!B27</f>
        <v>Onvoorzien op uren 15%</v>
      </c>
      <c r="B25" s="169"/>
      <c r="C25" s="133"/>
      <c r="D25" s="141"/>
      <c r="E25" s="182"/>
      <c r="F25" s="144"/>
      <c r="G25" s="116"/>
      <c r="H25" s="182"/>
      <c r="I25" s="186"/>
      <c r="J25" s="116"/>
      <c r="K25" s="195"/>
      <c r="L25" s="206">
        <f>Begroting!K27</f>
        <v>364.5</v>
      </c>
      <c r="M25" s="202"/>
      <c r="N25" s="60"/>
    </row>
    <row r="26" spans="1:14" s="54" customFormat="1" ht="15" x14ac:dyDescent="0.2">
      <c r="A26" s="96" t="str">
        <f>Begroting!B28</f>
        <v>Onvoorzien op middelen 10%</v>
      </c>
      <c r="B26" s="97"/>
      <c r="C26" s="131"/>
      <c r="D26" s="140"/>
      <c r="E26" s="180"/>
      <c r="F26" s="138"/>
      <c r="G26" s="98"/>
      <c r="H26" s="180"/>
      <c r="I26" s="185"/>
      <c r="J26" s="98"/>
      <c r="K26" s="194"/>
      <c r="L26" s="205">
        <f>Begroting!K28</f>
        <v>167.5</v>
      </c>
      <c r="M26" s="201"/>
      <c r="N26" s="60"/>
    </row>
    <row r="27" spans="1:14" s="54" customFormat="1" ht="15" x14ac:dyDescent="0.2">
      <c r="A27" s="65"/>
      <c r="B27" s="65"/>
      <c r="C27" s="66"/>
      <c r="D27" s="67"/>
      <c r="E27" s="51"/>
      <c r="F27" s="52"/>
      <c r="G27" s="51"/>
      <c r="H27" s="52"/>
      <c r="I27" s="52"/>
      <c r="J27" s="52"/>
      <c r="K27" s="68">
        <f>SUM(K10:K22)</f>
        <v>4875</v>
      </c>
      <c r="L27" s="207">
        <f>SUM(L9:L26)</f>
        <v>4637</v>
      </c>
      <c r="M27" s="64">
        <f>SUM(M10:M22)</f>
        <v>-770</v>
      </c>
      <c r="N27" s="60"/>
    </row>
    <row r="28" spans="1:14" x14ac:dyDescent="0.2">
      <c r="A28" s="36"/>
      <c r="B28" s="36"/>
      <c r="C28" s="43"/>
      <c r="D28" s="16"/>
      <c r="E28" s="15"/>
      <c r="F28" s="16"/>
      <c r="G28" s="15"/>
      <c r="H28" s="16"/>
      <c r="I28" s="16"/>
      <c r="J28" s="16"/>
      <c r="K28" s="16"/>
      <c r="L28" s="44"/>
      <c r="N28" s="36"/>
    </row>
  </sheetData>
  <sheetProtection algorithmName="SHA-512" hashValue="vc1QB/qLAY/51cJG8zIY5JqcZ/afqFsKNVaogxHhkrLny/wEBv6Prcj0vR/NdxMiDVUjkbjfEAKCJZxZim00Uw==" saltValue="LbNmLit1Adr4cFrDh2N/lA==" spinCount="100000" sheet="1" objects="1" scenarios="1" insertRows="0" deleteRows="0" selectLockedCells="1"/>
  <mergeCells count="2">
    <mergeCell ref="D6:E6"/>
    <mergeCell ref="F6:H6"/>
  </mergeCells>
  <conditionalFormatting sqref="M9:M2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9:M27">
    <cfRule type="cellIs" dxfId="2" priority="1" operator="greaterThan">
      <formula>0</formula>
    </cfRule>
  </conditionalFormatting>
  <conditionalFormatting sqref="M10:M23">
    <cfRule type="cellIs" dxfId="1" priority="3" operator="lessThan">
      <formula>0</formula>
    </cfRule>
    <cfRule type="colorScale" priority="4">
      <colorScale>
        <cfvo type="num" val="&quot;&gt;0&quot;"/>
        <cfvo type="num" val="&quot;&lt;0&quot;"/>
        <color theme="9"/>
        <color rgb="FFFF0000"/>
      </colorScale>
    </cfRule>
  </conditionalFormatting>
  <conditionalFormatting sqref="M27">
    <cfRule type="cellIs" dxfId="0" priority="2" operator="lessThan">
      <formula>0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ignoredErrors>
    <ignoredError sqref="C9:C15 K27 M27 C17:C21" unlockedFormula="1"/>
    <ignoredError sqref="L27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 tool</vt:lpstr>
      <vt:lpstr>Begroting</vt:lpstr>
      <vt:lpstr>Realisatie</vt:lpstr>
    </vt:vector>
  </TitlesOfParts>
  <Manager/>
  <Company>Phaos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Projectbegroting</dc:title>
  <dc:subject/>
  <dc:creator>Thijs van den Broek</dc:creator>
  <cp:keywords/>
  <dc:description/>
  <cp:lastModifiedBy>Elles Dekker</cp:lastModifiedBy>
  <cp:revision/>
  <dcterms:created xsi:type="dcterms:W3CDTF">2024-06-19T07:39:33Z</dcterms:created>
  <dcterms:modified xsi:type="dcterms:W3CDTF">2026-08-20T14:45:09Z</dcterms:modified>
  <cp:category/>
  <cp:contentStatus/>
</cp:coreProperties>
</file>